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Рабочий протокол 9-11кл. юноши" sheetId="1" r:id="rId1"/>
    <sheet name="Итоговый протокол 9-11кл. юноши" sheetId="2" r:id="rId2"/>
  </sheets>
  <definedNames>
    <definedName name="_xlnm._FilterDatabase" localSheetId="1">'Итоговый протокол 9-11кл. юноши'!$B$13:$G$103</definedName>
    <definedName name="_xlnm.Print_Area" localSheetId="1">'Итоговый протокол 9-11кл. юноши'!$A$1:$G$110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03" i="2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L99" i="1"/>
  <c r="J99"/>
  <c r="F99"/>
  <c r="L98"/>
  <c r="J98"/>
  <c r="F98"/>
  <c r="L97"/>
  <c r="J97"/>
  <c r="F97"/>
  <c r="M97" s="1"/>
  <c r="L96"/>
  <c r="J96"/>
  <c r="F96"/>
  <c r="L95"/>
  <c r="J95"/>
  <c r="F95"/>
  <c r="L94"/>
  <c r="J94"/>
  <c r="F94"/>
  <c r="L93"/>
  <c r="J93"/>
  <c r="F93"/>
  <c r="L92"/>
  <c r="J92"/>
  <c r="F92"/>
  <c r="L91"/>
  <c r="J91"/>
  <c r="F91"/>
  <c r="L90"/>
  <c r="J90"/>
  <c r="F90"/>
  <c r="L89"/>
  <c r="J89"/>
  <c r="F89"/>
  <c r="L88"/>
  <c r="J88"/>
  <c r="F88"/>
  <c r="L87"/>
  <c r="J87"/>
  <c r="F87"/>
  <c r="L86"/>
  <c r="J86"/>
  <c r="F86"/>
  <c r="L85"/>
  <c r="J85"/>
  <c r="F85"/>
  <c r="L84"/>
  <c r="J84"/>
  <c r="F84"/>
  <c r="L83"/>
  <c r="J83"/>
  <c r="F83"/>
  <c r="L82"/>
  <c r="J82"/>
  <c r="F82"/>
  <c r="L81"/>
  <c r="J81"/>
  <c r="F81"/>
  <c r="L80"/>
  <c r="J80"/>
  <c r="F80"/>
  <c r="L79"/>
  <c r="J79"/>
  <c r="F79"/>
  <c r="L78"/>
  <c r="J78"/>
  <c r="F78"/>
  <c r="L77"/>
  <c r="J77"/>
  <c r="F77"/>
  <c r="L76"/>
  <c r="J76"/>
  <c r="F76"/>
  <c r="L75"/>
  <c r="J75"/>
  <c r="F75"/>
  <c r="L74"/>
  <c r="J74"/>
  <c r="F74"/>
  <c r="L73"/>
  <c r="J73"/>
  <c r="F73"/>
  <c r="L72"/>
  <c r="J72"/>
  <c r="F72"/>
  <c r="L71"/>
  <c r="J71"/>
  <c r="F71"/>
  <c r="L70"/>
  <c r="J70"/>
  <c r="F70"/>
  <c r="L69"/>
  <c r="J69"/>
  <c r="F69"/>
  <c r="L68"/>
  <c r="J68"/>
  <c r="F68"/>
  <c r="L67"/>
  <c r="J67"/>
  <c r="F67"/>
  <c r="L66"/>
  <c r="J66"/>
  <c r="F66"/>
  <c r="L65"/>
  <c r="J65"/>
  <c r="F65"/>
  <c r="L64"/>
  <c r="J64"/>
  <c r="F64"/>
  <c r="L63"/>
  <c r="J63"/>
  <c r="F63"/>
  <c r="L62"/>
  <c r="J62"/>
  <c r="F62"/>
  <c r="L61"/>
  <c r="J61"/>
  <c r="F61"/>
  <c r="L60"/>
  <c r="J60"/>
  <c r="F60"/>
  <c r="L59"/>
  <c r="J59"/>
  <c r="F59"/>
  <c r="L58"/>
  <c r="J58"/>
  <c r="F58"/>
  <c r="L57"/>
  <c r="J57"/>
  <c r="F57"/>
  <c r="L56"/>
  <c r="J56"/>
  <c r="F56"/>
  <c r="L55"/>
  <c r="J55"/>
  <c r="F55"/>
  <c r="L54"/>
  <c r="J54"/>
  <c r="F54"/>
  <c r="L53"/>
  <c r="J53"/>
  <c r="F53"/>
  <c r="L52"/>
  <c r="J52"/>
  <c r="F52"/>
  <c r="L51"/>
  <c r="J51"/>
  <c r="F51"/>
  <c r="L50"/>
  <c r="J50"/>
  <c r="F50"/>
  <c r="L49"/>
  <c r="J49"/>
  <c r="F49"/>
  <c r="L48"/>
  <c r="J48"/>
  <c r="F48"/>
  <c r="L47"/>
  <c r="J47"/>
  <c r="F47"/>
  <c r="L46"/>
  <c r="J46"/>
  <c r="F46"/>
  <c r="L45"/>
  <c r="J45"/>
  <c r="F45"/>
  <c r="L44"/>
  <c r="J44"/>
  <c r="F44"/>
  <c r="L43"/>
  <c r="J43"/>
  <c r="F43"/>
  <c r="L42"/>
  <c r="J42"/>
  <c r="F42"/>
  <c r="L41"/>
  <c r="J41"/>
  <c r="F41"/>
  <c r="L40"/>
  <c r="J40"/>
  <c r="F40"/>
  <c r="L39"/>
  <c r="J39"/>
  <c r="F39"/>
  <c r="L38"/>
  <c r="J38"/>
  <c r="F38"/>
  <c r="L37"/>
  <c r="J37"/>
  <c r="F37"/>
  <c r="L36"/>
  <c r="J36"/>
  <c r="H36"/>
  <c r="F36"/>
  <c r="M36" s="1"/>
  <c r="L35"/>
  <c r="J35"/>
  <c r="H35"/>
  <c r="F35"/>
  <c r="M35" s="1"/>
  <c r="L34"/>
  <c r="J34"/>
  <c r="F34"/>
  <c r="L33"/>
  <c r="J33"/>
  <c r="F33"/>
  <c r="L32"/>
  <c r="J32"/>
  <c r="H32"/>
  <c r="F32"/>
  <c r="M32" s="1"/>
  <c r="L31"/>
  <c r="J31"/>
  <c r="H31"/>
  <c r="F31"/>
  <c r="M31" s="1"/>
  <c r="L30"/>
  <c r="J30"/>
  <c r="F30"/>
  <c r="L29"/>
  <c r="J29"/>
  <c r="F29"/>
  <c r="L28"/>
  <c r="J28"/>
  <c r="H28"/>
  <c r="F28"/>
  <c r="M28" s="1"/>
  <c r="L27"/>
  <c r="J27"/>
  <c r="H27"/>
  <c r="F27"/>
  <c r="M27" s="1"/>
  <c r="L26"/>
  <c r="J26"/>
  <c r="F26"/>
  <c r="L25"/>
  <c r="J25"/>
  <c r="F25"/>
  <c r="L24"/>
  <c r="J24"/>
  <c r="H24"/>
  <c r="F24"/>
  <c r="M24" s="1"/>
  <c r="L23"/>
  <c r="J23"/>
  <c r="H23"/>
  <c r="F23"/>
  <c r="M23" s="1"/>
  <c r="L22"/>
  <c r="J22"/>
  <c r="F22"/>
  <c r="L21"/>
  <c r="J21"/>
  <c r="F21"/>
  <c r="L20"/>
  <c r="J20"/>
  <c r="H20"/>
  <c r="F20"/>
  <c r="M20" s="1"/>
  <c r="L19"/>
  <c r="J19"/>
  <c r="H19"/>
  <c r="F19"/>
  <c r="M19" s="1"/>
  <c r="F18"/>
  <c r="F17"/>
  <c r="H16"/>
  <c r="F16"/>
  <c r="J15"/>
  <c r="H15"/>
  <c r="F15"/>
  <c r="M15" s="1"/>
  <c r="F14"/>
  <c r="F13"/>
  <c r="H12"/>
  <c r="F12"/>
  <c r="J11"/>
  <c r="H11"/>
  <c r="F11"/>
  <c r="F10"/>
  <c r="L4"/>
  <c r="L15" s="1"/>
  <c r="J4"/>
  <c r="J16" s="1"/>
  <c r="H4"/>
  <c r="H97" s="1"/>
  <c r="D19" i="2" l="1"/>
  <c r="E19"/>
  <c r="D23"/>
  <c r="E23"/>
  <c r="D24"/>
  <c r="E24"/>
  <c r="D31"/>
  <c r="E31"/>
  <c r="D32"/>
  <c r="E32"/>
  <c r="D39"/>
  <c r="E39"/>
  <c r="D40"/>
  <c r="E40"/>
  <c r="D101"/>
  <c r="E101"/>
  <c r="D27"/>
  <c r="E27"/>
  <c r="D28"/>
  <c r="E28"/>
  <c r="D35"/>
  <c r="E35"/>
  <c r="D36"/>
  <c r="E36"/>
  <c r="M60" i="1"/>
  <c r="M64"/>
  <c r="M76"/>
  <c r="M80"/>
  <c r="M92"/>
  <c r="M96"/>
  <c r="M21"/>
  <c r="M22"/>
  <c r="M46"/>
  <c r="M62"/>
  <c r="M78"/>
  <c r="M94"/>
  <c r="M11"/>
  <c r="M33"/>
  <c r="M47"/>
  <c r="M63"/>
  <c r="M79"/>
  <c r="M95"/>
  <c r="M48"/>
  <c r="L18"/>
  <c r="H40"/>
  <c r="M40" s="1"/>
  <c r="H44"/>
  <c r="M44" s="1"/>
  <c r="H48"/>
  <c r="H52"/>
  <c r="M52" s="1"/>
  <c r="H56"/>
  <c r="M56" s="1"/>
  <c r="H60"/>
  <c r="H64"/>
  <c r="H68"/>
  <c r="M68" s="1"/>
  <c r="H72"/>
  <c r="M72" s="1"/>
  <c r="H76"/>
  <c r="H80"/>
  <c r="H84"/>
  <c r="M84" s="1"/>
  <c r="H88"/>
  <c r="M88" s="1"/>
  <c r="H92"/>
  <c r="H96"/>
  <c r="H39"/>
  <c r="M39" s="1"/>
  <c r="H43"/>
  <c r="M43" s="1"/>
  <c r="H47"/>
  <c r="H51"/>
  <c r="M51" s="1"/>
  <c r="H55"/>
  <c r="M55" s="1"/>
  <c r="H59"/>
  <c r="M59" s="1"/>
  <c r="H63"/>
  <c r="H67"/>
  <c r="M67" s="1"/>
  <c r="H71"/>
  <c r="M71" s="1"/>
  <c r="H75"/>
  <c r="M75" s="1"/>
  <c r="H79"/>
  <c r="H83"/>
  <c r="M83" s="1"/>
  <c r="H87"/>
  <c r="M87" s="1"/>
  <c r="H91"/>
  <c r="M91" s="1"/>
  <c r="H95"/>
  <c r="H99"/>
  <c r="M99" s="1"/>
  <c r="H38"/>
  <c r="M38" s="1"/>
  <c r="H42"/>
  <c r="M42" s="1"/>
  <c r="H46"/>
  <c r="H50"/>
  <c r="M50" s="1"/>
  <c r="H54"/>
  <c r="M54" s="1"/>
  <c r="H58"/>
  <c r="M58" s="1"/>
  <c r="H62"/>
  <c r="H66"/>
  <c r="M66" s="1"/>
  <c r="H70"/>
  <c r="M70" s="1"/>
  <c r="H74"/>
  <c r="M74" s="1"/>
  <c r="H78"/>
  <c r="H82"/>
  <c r="M82" s="1"/>
  <c r="H86"/>
  <c r="M86" s="1"/>
  <c r="H90"/>
  <c r="M90" s="1"/>
  <c r="H94"/>
  <c r="H98"/>
  <c r="M98" s="1"/>
  <c r="L10"/>
  <c r="L14"/>
  <c r="J10"/>
  <c r="L13"/>
  <c r="J14"/>
  <c r="L17"/>
  <c r="J18"/>
  <c r="H10"/>
  <c r="M10" s="1"/>
  <c r="L12"/>
  <c r="J13"/>
  <c r="H14"/>
  <c r="M14" s="1"/>
  <c r="L16"/>
  <c r="M16" s="1"/>
  <c r="J17"/>
  <c r="H18"/>
  <c r="M18" s="1"/>
  <c r="H22"/>
  <c r="H26"/>
  <c r="M26" s="1"/>
  <c r="H30"/>
  <c r="M30" s="1"/>
  <c r="H34"/>
  <c r="M34" s="1"/>
  <c r="L11"/>
  <c r="J12"/>
  <c r="M12" s="1"/>
  <c r="H13"/>
  <c r="M13" s="1"/>
  <c r="H17"/>
  <c r="M17" s="1"/>
  <c r="H21"/>
  <c r="H25"/>
  <c r="M25" s="1"/>
  <c r="H29"/>
  <c r="M29" s="1"/>
  <c r="H33"/>
  <c r="H37"/>
  <c r="M37" s="1"/>
  <c r="H41"/>
  <c r="M41" s="1"/>
  <c r="H45"/>
  <c r="M45" s="1"/>
  <c r="H49"/>
  <c r="M49" s="1"/>
  <c r="H53"/>
  <c r="M53" s="1"/>
  <c r="H57"/>
  <c r="M57" s="1"/>
  <c r="H61"/>
  <c r="M61" s="1"/>
  <c r="H65"/>
  <c r="M65" s="1"/>
  <c r="H69"/>
  <c r="M69" s="1"/>
  <c r="H73"/>
  <c r="M73" s="1"/>
  <c r="H77"/>
  <c r="M77" s="1"/>
  <c r="H81"/>
  <c r="M81" s="1"/>
  <c r="H85"/>
  <c r="M85" s="1"/>
  <c r="H89"/>
  <c r="M89" s="1"/>
  <c r="H93"/>
  <c r="M93" s="1"/>
  <c r="D93" i="2" l="1"/>
  <c r="E93"/>
  <c r="D77"/>
  <c r="E77"/>
  <c r="D61"/>
  <c r="E61"/>
  <c r="D45"/>
  <c r="E45"/>
  <c r="D29"/>
  <c r="E29"/>
  <c r="D16"/>
  <c r="E16"/>
  <c r="D30"/>
  <c r="E30"/>
  <c r="D20"/>
  <c r="E20"/>
  <c r="D14"/>
  <c r="E14"/>
  <c r="D102"/>
  <c r="E102"/>
  <c r="D86"/>
  <c r="E86"/>
  <c r="D70"/>
  <c r="E70"/>
  <c r="D54"/>
  <c r="E54"/>
  <c r="D103"/>
  <c r="E103"/>
  <c r="D87"/>
  <c r="E87"/>
  <c r="D71"/>
  <c r="E71"/>
  <c r="D55"/>
  <c r="E55"/>
  <c r="D97"/>
  <c r="E97"/>
  <c r="D81"/>
  <c r="E81"/>
  <c r="D65"/>
  <c r="E65"/>
  <c r="D49"/>
  <c r="E49"/>
  <c r="D33"/>
  <c r="E33"/>
  <c r="D17"/>
  <c r="E17"/>
  <c r="D34"/>
  <c r="E34"/>
  <c r="D90"/>
  <c r="E90"/>
  <c r="D74"/>
  <c r="E74"/>
  <c r="D58"/>
  <c r="E58"/>
  <c r="D42"/>
  <c r="E42"/>
  <c r="D91"/>
  <c r="E91"/>
  <c r="D75"/>
  <c r="E75"/>
  <c r="D59"/>
  <c r="E59"/>
  <c r="D43"/>
  <c r="E43"/>
  <c r="D88"/>
  <c r="E88"/>
  <c r="D72"/>
  <c r="E72"/>
  <c r="D56"/>
  <c r="E56"/>
  <c r="D85"/>
  <c r="E85"/>
  <c r="D69"/>
  <c r="E69"/>
  <c r="D53"/>
  <c r="E53"/>
  <c r="D21"/>
  <c r="E21"/>
  <c r="D38"/>
  <c r="E38"/>
  <c r="D22"/>
  <c r="E22"/>
  <c r="D94"/>
  <c r="E94"/>
  <c r="D78"/>
  <c r="E78"/>
  <c r="D62"/>
  <c r="E62"/>
  <c r="D46"/>
  <c r="E46"/>
  <c r="D95"/>
  <c r="E95"/>
  <c r="D79"/>
  <c r="E79"/>
  <c r="D63"/>
  <c r="E63"/>
  <c r="D47"/>
  <c r="E47"/>
  <c r="D92"/>
  <c r="E92"/>
  <c r="D76"/>
  <c r="E76"/>
  <c r="D60"/>
  <c r="E60"/>
  <c r="D44"/>
  <c r="E44"/>
  <c r="D89"/>
  <c r="E89"/>
  <c r="D73"/>
  <c r="E73"/>
  <c r="D57"/>
  <c r="E57"/>
  <c r="D41"/>
  <c r="E41"/>
  <c r="D18"/>
  <c r="E18"/>
  <c r="D48"/>
  <c r="E48"/>
  <c r="D37"/>
  <c r="E37"/>
  <c r="D25"/>
  <c r="E25"/>
  <c r="D96"/>
  <c r="E96"/>
  <c r="D80"/>
  <c r="E80"/>
  <c r="D64"/>
  <c r="E64"/>
  <c r="D52"/>
  <c r="E52"/>
  <c r="D15"/>
  <c r="E15"/>
  <c r="F32" s="1"/>
  <c r="G32" s="1"/>
  <c r="D100"/>
  <c r="E100"/>
  <c r="D84"/>
  <c r="E84"/>
  <c r="D68"/>
  <c r="E68"/>
  <c r="D99"/>
  <c r="E99"/>
  <c r="D83"/>
  <c r="E83"/>
  <c r="D67"/>
  <c r="E67"/>
  <c r="D51"/>
  <c r="E51"/>
  <c r="D98"/>
  <c r="E98"/>
  <c r="D82"/>
  <c r="E82"/>
  <c r="F82" s="1"/>
  <c r="G82" s="1"/>
  <c r="D66"/>
  <c r="E66"/>
  <c r="D50"/>
  <c r="E50"/>
  <c r="F50" s="1"/>
  <c r="G50" s="1"/>
  <c r="D26"/>
  <c r="E26"/>
  <c r="F28"/>
  <c r="G28" s="1"/>
  <c r="F23"/>
  <c r="G23" s="1"/>
  <c r="F14" l="1"/>
  <c r="G14" s="1"/>
  <c r="E104"/>
  <c r="F51"/>
  <c r="G51" s="1"/>
  <c r="F19"/>
  <c r="G19" s="1"/>
  <c r="F84"/>
  <c r="G84" s="1"/>
  <c r="F64"/>
  <c r="G64" s="1"/>
  <c r="F101"/>
  <c r="G101" s="1"/>
  <c r="F40"/>
  <c r="G40" s="1"/>
  <c r="D104"/>
  <c r="F39"/>
  <c r="G39" s="1"/>
  <c r="F26"/>
  <c r="G26" s="1"/>
  <c r="F66"/>
  <c r="G66" s="1"/>
  <c r="F98"/>
  <c r="G98" s="1"/>
  <c r="F67"/>
  <c r="G67" s="1"/>
  <c r="F99"/>
  <c r="G99" s="1"/>
  <c r="F68"/>
  <c r="G68" s="1"/>
  <c r="F100"/>
  <c r="G100" s="1"/>
  <c r="F52"/>
  <c r="G52" s="1"/>
  <c r="F80"/>
  <c r="G80" s="1"/>
  <c r="F25"/>
  <c r="G25" s="1"/>
  <c r="F48"/>
  <c r="G48" s="1"/>
  <c r="F41"/>
  <c r="G41" s="1"/>
  <c r="F73"/>
  <c r="G73" s="1"/>
  <c r="F44"/>
  <c r="G44" s="1"/>
  <c r="F76"/>
  <c r="G76" s="1"/>
  <c r="F47"/>
  <c r="G47" s="1"/>
  <c r="F79"/>
  <c r="G79" s="1"/>
  <c r="F46"/>
  <c r="G46" s="1"/>
  <c r="F78"/>
  <c r="G78" s="1"/>
  <c r="F22"/>
  <c r="G22" s="1"/>
  <c r="F21"/>
  <c r="G21" s="1"/>
  <c r="F69"/>
  <c r="G69" s="1"/>
  <c r="F56"/>
  <c r="G56" s="1"/>
  <c r="F88"/>
  <c r="G88" s="1"/>
  <c r="F59"/>
  <c r="G59" s="1"/>
  <c r="F91"/>
  <c r="G91" s="1"/>
  <c r="F58"/>
  <c r="G58" s="1"/>
  <c r="F90"/>
  <c r="G90" s="1"/>
  <c r="F17"/>
  <c r="G17" s="1"/>
  <c r="F49"/>
  <c r="G49" s="1"/>
  <c r="F81"/>
  <c r="G81" s="1"/>
  <c r="F55"/>
  <c r="G55" s="1"/>
  <c r="F87"/>
  <c r="G87" s="1"/>
  <c r="F54"/>
  <c r="G54" s="1"/>
  <c r="F86"/>
  <c r="G86" s="1"/>
  <c r="F30"/>
  <c r="G30" s="1"/>
  <c r="F29"/>
  <c r="G29" s="1"/>
  <c r="F61"/>
  <c r="G61" s="1"/>
  <c r="F93"/>
  <c r="G93" s="1"/>
  <c r="F31"/>
  <c r="G31" s="1"/>
  <c r="F36"/>
  <c r="G36" s="1"/>
  <c r="F24"/>
  <c r="G24" s="1"/>
  <c r="F35"/>
  <c r="G35" s="1"/>
  <c r="F83"/>
  <c r="G83" s="1"/>
  <c r="F27"/>
  <c r="G27" s="1"/>
  <c r="F15"/>
  <c r="G15" s="1"/>
  <c r="F96"/>
  <c r="G96" s="1"/>
  <c r="F37"/>
  <c r="G37" s="1"/>
  <c r="F18"/>
  <c r="G18" s="1"/>
  <c r="F57"/>
  <c r="G57" s="1"/>
  <c r="F89"/>
  <c r="G89" s="1"/>
  <c r="F60"/>
  <c r="G60" s="1"/>
  <c r="F92"/>
  <c r="G92" s="1"/>
  <c r="F63"/>
  <c r="G63" s="1"/>
  <c r="F95"/>
  <c r="G95" s="1"/>
  <c r="F62"/>
  <c r="G62" s="1"/>
  <c r="F94"/>
  <c r="G94" s="1"/>
  <c r="F38"/>
  <c r="G38" s="1"/>
  <c r="F53"/>
  <c r="G53" s="1"/>
  <c r="F85"/>
  <c r="G85" s="1"/>
  <c r="F72"/>
  <c r="G72" s="1"/>
  <c r="F43"/>
  <c r="G43" s="1"/>
  <c r="F75"/>
  <c r="G75" s="1"/>
  <c r="F42"/>
  <c r="G42" s="1"/>
  <c r="F74"/>
  <c r="G74" s="1"/>
  <c r="F34"/>
  <c r="G34" s="1"/>
  <c r="F33"/>
  <c r="G33" s="1"/>
  <c r="F65"/>
  <c r="G65" s="1"/>
  <c r="F97"/>
  <c r="G97" s="1"/>
  <c r="F71"/>
  <c r="G71" s="1"/>
  <c r="F103"/>
  <c r="G103" s="1"/>
  <c r="F70"/>
  <c r="G70" s="1"/>
  <c r="F102"/>
  <c r="G102" s="1"/>
  <c r="F20"/>
  <c r="G20" s="1"/>
  <c r="F16"/>
  <c r="G16" s="1"/>
  <c r="F45"/>
  <c r="G45" s="1"/>
  <c r="F77"/>
  <c r="G77" s="1"/>
</calcChain>
</file>

<file path=xl/sharedStrings.xml><?xml version="1.0" encoding="utf-8"?>
<sst xmlns="http://schemas.openxmlformats.org/spreadsheetml/2006/main" count="82" uniqueCount="60">
  <si>
    <t>Рабочий протокол результатов участников муниципального этапа всероссийской олимпиады школьников по предмету ФИЗИЧЕСКАЯ КУЛЬТУРА</t>
  </si>
  <si>
    <r>
      <rPr>
        <sz val="12"/>
        <rFont val="Times New Roman"/>
        <family val="1"/>
        <charset val="204"/>
      </rPr>
      <t xml:space="preserve">                                  </t>
    </r>
    <r>
      <rPr>
        <b/>
        <sz val="14"/>
        <rFont val="Times New Roman"/>
        <family val="1"/>
        <charset val="204"/>
      </rPr>
      <t xml:space="preserve">  9 - 11  классы (девушки)</t>
    </r>
  </si>
  <si>
    <r>
      <rPr>
        <sz val="12"/>
        <rFont val="Times New Roman"/>
        <family val="1"/>
        <charset val="204"/>
      </rPr>
      <t xml:space="preserve">                                  </t>
    </r>
    <r>
      <rPr>
        <b/>
        <sz val="14"/>
        <rFont val="Times New Roman"/>
        <family val="1"/>
        <charset val="204"/>
      </rPr>
      <t xml:space="preserve">  9 - 11  классы (юноши)</t>
    </r>
  </si>
  <si>
    <t>Максимальное количество зач.баллов K=</t>
  </si>
  <si>
    <r>
      <rPr>
        <sz val="12"/>
        <rFont val="Times New Roman"/>
        <family val="1"/>
        <charset val="204"/>
      </rPr>
      <t xml:space="preserve">                             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дата  проведения 10.11.2023</t>
    </r>
  </si>
  <si>
    <t>Макс результат M=</t>
  </si>
  <si>
    <t>M - наилучший результат всех участников</t>
  </si>
  <si>
    <t>Теоретико-методический тур</t>
  </si>
  <si>
    <t>Гимнастика</t>
  </si>
  <si>
    <t>Легкая атлетика</t>
  </si>
  <si>
    <t>Спортивные игры</t>
  </si>
  <si>
    <t>Результат</t>
  </si>
  <si>
    <t>Зачетный Балл</t>
  </si>
  <si>
    <t>№ п/п</t>
  </si>
  <si>
    <t>ОУ</t>
  </si>
  <si>
    <t>ФИО</t>
  </si>
  <si>
    <t>Код участника</t>
  </si>
  <si>
    <t>N - результат участника</t>
  </si>
  <si>
    <t>X=K*N/M</t>
  </si>
  <si>
    <t>X=K*M/N</t>
  </si>
  <si>
    <t>Сумма</t>
  </si>
  <si>
    <t>Удимская №1</t>
  </si>
  <si>
    <t>Башарин Данила</t>
  </si>
  <si>
    <t>ФК 9-11</t>
  </si>
  <si>
    <t>Кучин Даниил</t>
  </si>
  <si>
    <t>ФК 10-01</t>
  </si>
  <si>
    <t>Шипицынская</t>
  </si>
  <si>
    <t>Мокрецов Егор</t>
  </si>
  <si>
    <t>ФК 9-08</t>
  </si>
  <si>
    <t>Мокрецов Даниил</t>
  </si>
  <si>
    <t>ФК 9-06</t>
  </si>
  <si>
    <t>Ковалёв Артемий</t>
  </si>
  <si>
    <t>ФК 9-09</t>
  </si>
  <si>
    <t>Соломатин Артём</t>
  </si>
  <si>
    <t>ФК 10-03</t>
  </si>
  <si>
    <t>Сольвычегодская</t>
  </si>
  <si>
    <t>Зеленцов Никита</t>
  </si>
  <si>
    <t>ФК 9-02</t>
  </si>
  <si>
    <t>Кобелев Арсений</t>
  </si>
  <si>
    <t>ФК 9-07</t>
  </si>
  <si>
    <t>Приводинская</t>
  </si>
  <si>
    <t>Ардеев Ян</t>
  </si>
  <si>
    <t>ФК 9-14</t>
  </si>
  <si>
    <t>УТВЕРЖДАЮ</t>
  </si>
  <si>
    <t>ИТОГОВЫЙ ПРОТОКОЛ</t>
  </si>
  <si>
    <t xml:space="preserve">          результатов участников муниципального этапа  </t>
  </si>
  <si>
    <t xml:space="preserve">           всероссийской олимпиады школьников</t>
  </si>
  <si>
    <r>
      <rPr>
        <sz val="11"/>
        <rFont val="Times New Roman"/>
        <family val="1"/>
        <charset val="204"/>
      </rPr>
      <t xml:space="preserve">по предмету </t>
    </r>
    <r>
      <rPr>
        <b/>
        <sz val="11"/>
        <rFont val="Times New Roman"/>
        <family val="1"/>
        <charset val="204"/>
      </rPr>
      <t>физическая культура</t>
    </r>
    <r>
      <rPr>
        <sz val="11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9-11 класс (юноши)</t>
    </r>
  </si>
  <si>
    <r>
      <rPr>
        <sz val="11"/>
        <rFont val="Times New Roman"/>
        <family val="1"/>
        <charset val="204"/>
      </rPr>
      <t xml:space="preserve">дата проведения </t>
    </r>
    <r>
      <rPr>
        <b/>
        <sz val="12"/>
        <rFont val="Times New Roman"/>
        <family val="1"/>
        <charset val="204"/>
      </rPr>
      <t>10.11.2023</t>
    </r>
    <r>
      <rPr>
        <sz val="11"/>
        <rFont val="Times New Roman"/>
        <family val="1"/>
        <charset val="204"/>
      </rPr>
      <t xml:space="preserve"> года</t>
    </r>
  </si>
  <si>
    <t>Максимальное количество баллов 100</t>
  </si>
  <si>
    <t>ФИО участника</t>
  </si>
  <si>
    <t>№ ОУ</t>
  </si>
  <si>
    <t>Общее количество баллов</t>
  </si>
  <si>
    <t>% выполнения заданий</t>
  </si>
  <si>
    <t>Рейтинг (по порядку)</t>
  </si>
  <si>
    <t>Тип диплома
победитель, призер, участник</t>
  </si>
  <si>
    <t>Средний балл выполнения олимпиадных заданий</t>
  </si>
  <si>
    <t>Председатель жюри:</t>
  </si>
  <si>
    <t>(                            )</t>
  </si>
  <si>
    <t>Члены жюри: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</si>
</sst>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9C0006"/>
      <name val="Times New Roman"/>
      <family val="1"/>
      <charset val="204"/>
    </font>
    <font>
      <sz val="11"/>
      <color rgb="FF9C0006"/>
      <name val="Calibri"/>
      <family val="2"/>
      <charset val="204"/>
    </font>
    <font>
      <b/>
      <sz val="12"/>
      <color rgb="FF9C000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1"/>
      <color rgb="FF9C000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DEADA"/>
      </patternFill>
    </fill>
    <fill>
      <patternFill patternType="solid">
        <fgColor rgb="FFEBF1DE"/>
        <bgColor rgb="FFF2F2F2"/>
      </patternFill>
    </fill>
    <fill>
      <patternFill patternType="solid">
        <fgColor rgb="FFFDEADA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2" borderId="0" applyBorder="0" applyProtection="0"/>
  </cellStyleXfs>
  <cellXfs count="84">
    <xf numFmtId="0" fontId="0" fillId="0" borderId="0" xfId="0"/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6" fillId="2" borderId="1" xfId="2" applyFont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5" fillId="2" borderId="1" xfId="2" applyFont="1" applyBorder="1" applyAlignment="1" applyProtection="1">
      <alignment horizontal="center" wrapText="1"/>
    </xf>
    <xf numFmtId="0" fontId="14" fillId="4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horizontal="center" vertical="center"/>
    </xf>
    <xf numFmtId="0" fontId="8" fillId="2" borderId="1" xfId="2" applyFont="1" applyBorder="1" applyAlignment="1" applyProtection="1">
      <alignment horizontal="right" wrapText="1"/>
    </xf>
    <xf numFmtId="0" fontId="10" fillId="2" borderId="1" xfId="2" applyFont="1" applyBorder="1" applyAlignment="1" applyProtection="1">
      <alignment horizontal="center" vertical="center"/>
    </xf>
    <xf numFmtId="0" fontId="11" fillId="5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2" fontId="10" fillId="6" borderId="1" xfId="2" applyNumberFormat="1" applyFont="1" applyFill="1" applyBorder="1" applyAlignment="1" applyProtection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6" fillId="2" borderId="1" xfId="2" applyFont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5" fillId="2" borderId="1" xfId="2" applyFont="1" applyBorder="1" applyAlignment="1" applyProtection="1">
      <alignment horizontal="center"/>
    </xf>
    <xf numFmtId="0" fontId="12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16" fillId="2" borderId="1" xfId="2" applyFont="1" applyBorder="1" applyAlignment="1" applyProtection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1" fontId="12" fillId="7" borderId="1" xfId="0" applyNumberFormat="1" applyFont="1" applyFill="1" applyBorder="1" applyAlignment="1" applyProtection="1">
      <alignment horizontal="center"/>
      <protection locked="0"/>
    </xf>
    <xf numFmtId="2" fontId="12" fillId="3" borderId="1" xfId="0" applyNumberFormat="1" applyFont="1" applyFill="1" applyBorder="1" applyAlignment="1">
      <alignment horizontal="center"/>
    </xf>
    <xf numFmtId="164" fontId="12" fillId="7" borderId="1" xfId="0" applyNumberFormat="1" applyFon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>
      <alignment horizontal="center"/>
    </xf>
    <xf numFmtId="2" fontId="15" fillId="7" borderId="1" xfId="2" applyNumberFormat="1" applyFont="1" applyFill="1" applyBorder="1" applyAlignment="1" applyProtection="1">
      <alignment horizontal="center"/>
      <protection locked="0"/>
    </xf>
    <xf numFmtId="2" fontId="15" fillId="2" borderId="1" xfId="2" applyNumberFormat="1" applyFont="1" applyBorder="1" applyAlignment="1" applyProtection="1">
      <alignment horizontal="center"/>
    </xf>
    <xf numFmtId="2" fontId="12" fillId="7" borderId="1" xfId="0" applyNumberFormat="1" applyFont="1" applyFill="1" applyBorder="1" applyAlignment="1" applyProtection="1">
      <alignment horizontal="center"/>
      <protection locked="0"/>
    </xf>
    <xf numFmtId="2" fontId="20" fillId="5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left" indent="1"/>
    </xf>
    <xf numFmtId="0" fontId="18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17" fillId="0" borderId="1" xfId="0" applyFont="1" applyBorder="1" applyAlignment="1">
      <alignment horizontal="center" vertical="center" wrapText="1"/>
    </xf>
    <xf numFmtId="0" fontId="20" fillId="0" borderId="3" xfId="0" applyFont="1" applyBorder="1" applyProtection="1">
      <protection locked="0"/>
    </xf>
    <xf numFmtId="0" fontId="20" fillId="0" borderId="6" xfId="0" applyFont="1" applyBorder="1" applyProtection="1">
      <protection locked="0"/>
    </xf>
  </cellXfs>
  <cellStyles count="3">
    <cellStyle name="Excel Built-in Bad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2" displayName="Таблица2" ref="B13:G103" totalsRowShown="0">
  <autoFilter ref="B13:G103"/>
  <tableColumns count="6">
    <tableColumn id="1" name="ФИО участника"/>
    <tableColumn id="2" name="№ ОУ"/>
    <tableColumn id="3" name="Общее количество баллов"/>
    <tableColumn id="4" name="% выполнения заданий"/>
    <tableColumn id="5" name="Рейтинг (по порядку)"/>
    <tableColumn id="6" name="Тип диплома&#10;победитель, призер, участник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M99"/>
  <sheetViews>
    <sheetView tabSelected="1" topLeftCell="C4" workbookViewId="0">
      <selection activeCell="J9" sqref="J9"/>
    </sheetView>
  </sheetViews>
  <sheetFormatPr defaultColWidth="8.7109375" defaultRowHeight="15"/>
  <cols>
    <col min="1" max="1" width="5.7109375" customWidth="1"/>
    <col min="2" max="2" width="22" customWidth="1"/>
    <col min="3" max="3" width="34.42578125" customWidth="1"/>
    <col min="4" max="4" width="14.42578125" customWidth="1"/>
    <col min="5" max="5" width="16" style="15" customWidth="1"/>
    <col min="6" max="6" width="14.28515625" customWidth="1"/>
    <col min="7" max="7" width="16" style="15" customWidth="1"/>
    <col min="8" max="8" width="14.28515625" customWidth="1"/>
    <col min="9" max="10" width="14.7109375" customWidth="1"/>
    <col min="11" max="11" width="15.42578125" customWidth="1"/>
    <col min="12" max="12" width="14.28515625" customWidth="1"/>
  </cols>
  <sheetData>
    <row r="1" spans="1:13" ht="31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15.75">
      <c r="A2" s="16"/>
      <c r="B2" s="16"/>
      <c r="C2" s="17"/>
      <c r="D2" s="17"/>
      <c r="E2" s="18"/>
      <c r="F2" s="16"/>
      <c r="G2" s="19"/>
    </row>
    <row r="3" spans="1:13" ht="44.25">
      <c r="A3" s="16" t="s">
        <v>1</v>
      </c>
      <c r="B3" s="16" t="s">
        <v>2</v>
      </c>
      <c r="C3" s="17"/>
      <c r="D3" s="17"/>
      <c r="E3" s="20" t="s">
        <v>3</v>
      </c>
      <c r="F3" s="21">
        <v>25</v>
      </c>
      <c r="G3" s="22" t="s">
        <v>3</v>
      </c>
      <c r="H3" s="23">
        <v>25</v>
      </c>
      <c r="I3" s="24" t="s">
        <v>3</v>
      </c>
      <c r="J3" s="25">
        <v>25</v>
      </c>
      <c r="K3" s="26" t="s">
        <v>3</v>
      </c>
      <c r="L3" s="27">
        <v>25</v>
      </c>
      <c r="M3" s="13"/>
    </row>
    <row r="4" spans="1:13" ht="39.75">
      <c r="A4" s="12" t="s">
        <v>4</v>
      </c>
      <c r="B4" s="12"/>
      <c r="C4" s="12"/>
      <c r="D4" s="17"/>
      <c r="E4" s="20" t="s">
        <v>5</v>
      </c>
      <c r="F4" s="29">
        <v>42</v>
      </c>
      <c r="G4" s="22" t="s">
        <v>5</v>
      </c>
      <c r="H4" s="30">
        <f>MAX(G10:G99)</f>
        <v>7.6</v>
      </c>
      <c r="I4" s="24" t="s">
        <v>6</v>
      </c>
      <c r="J4" s="31">
        <f>MIN(I10:I99)</f>
        <v>24.3</v>
      </c>
      <c r="K4" s="26" t="s">
        <v>6</v>
      </c>
      <c r="L4" s="32">
        <f>MIN(K10:K99)</f>
        <v>57</v>
      </c>
      <c r="M4" s="13"/>
    </row>
    <row r="5" spans="1:13" ht="15.75">
      <c r="A5" s="16"/>
      <c r="B5" s="16"/>
      <c r="C5" s="17"/>
      <c r="D5" s="17"/>
      <c r="E5" s="11"/>
      <c r="F5" s="11"/>
      <c r="G5" s="10"/>
      <c r="H5" s="10"/>
      <c r="I5" s="9"/>
      <c r="J5" s="9"/>
      <c r="K5" s="8"/>
      <c r="L5" s="8"/>
      <c r="M5" s="13"/>
    </row>
    <row r="6" spans="1:13">
      <c r="E6" s="11"/>
      <c r="F6" s="11"/>
      <c r="G6" s="10"/>
      <c r="H6" s="10"/>
      <c r="I6" s="9"/>
      <c r="J6" s="9"/>
      <c r="K6" s="8"/>
      <c r="L6" s="8"/>
      <c r="M6" s="13"/>
    </row>
    <row r="7" spans="1:13" s="33" customFormat="1" ht="32.25" customHeight="1">
      <c r="E7" s="7" t="s">
        <v>7</v>
      </c>
      <c r="F7" s="7"/>
      <c r="G7" s="6" t="s">
        <v>8</v>
      </c>
      <c r="H7" s="6"/>
      <c r="I7" s="5" t="s">
        <v>9</v>
      </c>
      <c r="J7" s="5"/>
      <c r="K7" s="4" t="s">
        <v>10</v>
      </c>
      <c r="L7" s="4"/>
      <c r="M7" s="13"/>
    </row>
    <row r="8" spans="1:13" s="33" customFormat="1">
      <c r="E8" s="37" t="s">
        <v>11</v>
      </c>
      <c r="F8" s="37" t="s">
        <v>12</v>
      </c>
      <c r="G8" s="38" t="s">
        <v>11</v>
      </c>
      <c r="H8" s="39" t="s">
        <v>12</v>
      </c>
      <c r="I8" s="40" t="s">
        <v>11</v>
      </c>
      <c r="J8" s="40" t="s">
        <v>12</v>
      </c>
      <c r="K8" s="41" t="s">
        <v>11</v>
      </c>
      <c r="L8" s="41" t="s">
        <v>12</v>
      </c>
      <c r="M8" s="13"/>
    </row>
    <row r="9" spans="1:13" s="33" customFormat="1" ht="28.5">
      <c r="A9" s="42" t="s">
        <v>13</v>
      </c>
      <c r="B9" s="43" t="s">
        <v>14</v>
      </c>
      <c r="C9" s="43" t="s">
        <v>15</v>
      </c>
      <c r="D9" s="42" t="s">
        <v>16</v>
      </c>
      <c r="E9" s="34" t="s">
        <v>17</v>
      </c>
      <c r="F9" s="44" t="s">
        <v>18</v>
      </c>
      <c r="G9" s="45" t="s">
        <v>17</v>
      </c>
      <c r="H9" s="46" t="s">
        <v>19</v>
      </c>
      <c r="I9" s="35" t="s">
        <v>17</v>
      </c>
      <c r="J9" s="47" t="s">
        <v>19</v>
      </c>
      <c r="K9" s="36" t="s">
        <v>17</v>
      </c>
      <c r="L9" s="48" t="s">
        <v>19</v>
      </c>
      <c r="M9" s="49" t="s">
        <v>20</v>
      </c>
    </row>
    <row r="10" spans="1:13" s="33" customFormat="1">
      <c r="A10" s="28">
        <v>1</v>
      </c>
      <c r="B10" s="50" t="s">
        <v>21</v>
      </c>
      <c r="C10" s="51" t="s">
        <v>22</v>
      </c>
      <c r="D10" s="52" t="s">
        <v>23</v>
      </c>
      <c r="E10" s="53">
        <v>20</v>
      </c>
      <c r="F10" s="54">
        <f t="shared" ref="F10:F41" si="0">F$3*E10/F$4</f>
        <v>11.904761904761905</v>
      </c>
      <c r="G10" s="55">
        <v>7.6</v>
      </c>
      <c r="H10" s="56">
        <f t="shared" ref="H10:H41" si="1">IF(H$4=0,0,H$3*G10/H$4)</f>
        <v>25</v>
      </c>
      <c r="I10" s="57">
        <v>24.3</v>
      </c>
      <c r="J10" s="58">
        <f t="shared" ref="J10:J41" si="2">IF(I10&lt;&gt;"",J$3*J$4/I10,0)</f>
        <v>25</v>
      </c>
      <c r="K10" s="59">
        <v>57</v>
      </c>
      <c r="L10" s="60">
        <f t="shared" ref="L10:L41" si="3">IF(K10&lt;&gt;"",L$3*L$4/K10,0)</f>
        <v>25</v>
      </c>
      <c r="M10" s="61">
        <f t="shared" ref="M10:M41" si="4">F10+H10+J10+L10</f>
        <v>86.904761904761898</v>
      </c>
    </row>
    <row r="11" spans="1:13" s="33" customFormat="1">
      <c r="A11" s="28">
        <v>2</v>
      </c>
      <c r="B11" s="50" t="s">
        <v>21</v>
      </c>
      <c r="C11" s="51" t="s">
        <v>24</v>
      </c>
      <c r="D11" s="52" t="s">
        <v>25</v>
      </c>
      <c r="E11" s="53">
        <v>25</v>
      </c>
      <c r="F11" s="54">
        <f t="shared" si="0"/>
        <v>14.880952380952381</v>
      </c>
      <c r="G11" s="55">
        <v>6.7</v>
      </c>
      <c r="H11" s="56">
        <f t="shared" si="1"/>
        <v>22.039473684210527</v>
      </c>
      <c r="I11" s="57">
        <v>31.37</v>
      </c>
      <c r="J11" s="58">
        <f t="shared" si="2"/>
        <v>19.36563595792158</v>
      </c>
      <c r="K11" s="59">
        <v>58</v>
      </c>
      <c r="L11" s="60">
        <f t="shared" si="3"/>
        <v>24.568965517241381</v>
      </c>
      <c r="M11" s="61">
        <f t="shared" si="4"/>
        <v>80.855027540325864</v>
      </c>
    </row>
    <row r="12" spans="1:13" s="33" customFormat="1">
      <c r="A12" s="28">
        <v>3</v>
      </c>
      <c r="B12" s="50" t="s">
        <v>26</v>
      </c>
      <c r="C12" s="51" t="s">
        <v>27</v>
      </c>
      <c r="D12" s="52" t="s">
        <v>28</v>
      </c>
      <c r="E12" s="53">
        <v>21</v>
      </c>
      <c r="F12" s="54">
        <f t="shared" si="0"/>
        <v>12.5</v>
      </c>
      <c r="G12" s="55">
        <v>4.5</v>
      </c>
      <c r="H12" s="56">
        <f t="shared" si="1"/>
        <v>14.80263157894737</v>
      </c>
      <c r="I12" s="57">
        <v>26.4</v>
      </c>
      <c r="J12" s="58">
        <f t="shared" si="2"/>
        <v>23.011363636363637</v>
      </c>
      <c r="K12" s="59">
        <v>66</v>
      </c>
      <c r="L12" s="60">
        <f t="shared" si="3"/>
        <v>21.59090909090909</v>
      </c>
      <c r="M12" s="61">
        <f t="shared" si="4"/>
        <v>71.904904306220104</v>
      </c>
    </row>
    <row r="13" spans="1:13" s="33" customFormat="1">
      <c r="A13" s="28">
        <v>4</v>
      </c>
      <c r="B13" s="50" t="s">
        <v>26</v>
      </c>
      <c r="C13" s="51" t="s">
        <v>29</v>
      </c>
      <c r="D13" s="52" t="s">
        <v>30</v>
      </c>
      <c r="E13" s="53">
        <v>16</v>
      </c>
      <c r="F13" s="54">
        <f t="shared" si="0"/>
        <v>9.5238095238095237</v>
      </c>
      <c r="G13" s="55">
        <v>3.5</v>
      </c>
      <c r="H13" s="56">
        <f t="shared" si="1"/>
        <v>11.513157894736842</v>
      </c>
      <c r="I13" s="57">
        <v>24.92</v>
      </c>
      <c r="J13" s="58">
        <f t="shared" si="2"/>
        <v>24.378009630818617</v>
      </c>
      <c r="K13" s="59">
        <v>78</v>
      </c>
      <c r="L13" s="60">
        <f t="shared" si="3"/>
        <v>18.26923076923077</v>
      </c>
      <c r="M13" s="61">
        <f t="shared" si="4"/>
        <v>63.684207818595752</v>
      </c>
    </row>
    <row r="14" spans="1:13" s="33" customFormat="1">
      <c r="A14" s="28">
        <v>5</v>
      </c>
      <c r="B14" s="50" t="s">
        <v>26</v>
      </c>
      <c r="C14" s="51" t="s">
        <v>31</v>
      </c>
      <c r="D14" s="52" t="s">
        <v>32</v>
      </c>
      <c r="E14" s="53">
        <v>19</v>
      </c>
      <c r="F14" s="54">
        <f t="shared" si="0"/>
        <v>11.30952380952381</v>
      </c>
      <c r="G14" s="55">
        <v>3.9</v>
      </c>
      <c r="H14" s="56">
        <f t="shared" si="1"/>
        <v>12.828947368421053</v>
      </c>
      <c r="I14" s="57">
        <v>38.07</v>
      </c>
      <c r="J14" s="58">
        <f t="shared" si="2"/>
        <v>15.957446808510639</v>
      </c>
      <c r="K14" s="59">
        <v>96</v>
      </c>
      <c r="L14" s="60">
        <f t="shared" si="3"/>
        <v>14.84375</v>
      </c>
      <c r="M14" s="61">
        <f t="shared" si="4"/>
        <v>54.939667986455504</v>
      </c>
    </row>
    <row r="15" spans="1:13" s="33" customFormat="1">
      <c r="A15" s="28">
        <v>6</v>
      </c>
      <c r="B15" s="50" t="s">
        <v>26</v>
      </c>
      <c r="C15" s="51" t="s">
        <v>33</v>
      </c>
      <c r="D15" s="52" t="s">
        <v>34</v>
      </c>
      <c r="E15" s="53">
        <v>23</v>
      </c>
      <c r="F15" s="54">
        <f t="shared" si="0"/>
        <v>13.69047619047619</v>
      </c>
      <c r="G15" s="55">
        <v>3.9</v>
      </c>
      <c r="H15" s="56">
        <f t="shared" si="1"/>
        <v>12.828947368421053</v>
      </c>
      <c r="I15" s="57">
        <v>27.96</v>
      </c>
      <c r="J15" s="58">
        <f t="shared" si="2"/>
        <v>21.727467811158796</v>
      </c>
      <c r="K15" s="59">
        <v>72</v>
      </c>
      <c r="L15" s="60">
        <f t="shared" si="3"/>
        <v>19.791666666666668</v>
      </c>
      <c r="M15" s="61">
        <f t="shared" si="4"/>
        <v>68.038558036722705</v>
      </c>
    </row>
    <row r="16" spans="1:13">
      <c r="A16" s="28">
        <v>7</v>
      </c>
      <c r="B16" s="50" t="s">
        <v>35</v>
      </c>
      <c r="C16" s="51" t="s">
        <v>36</v>
      </c>
      <c r="D16" s="52" t="s">
        <v>37</v>
      </c>
      <c r="E16" s="53">
        <v>19</v>
      </c>
      <c r="F16" s="54">
        <f t="shared" si="0"/>
        <v>11.30952380952381</v>
      </c>
      <c r="G16" s="55">
        <v>4.5999999999999996</v>
      </c>
      <c r="H16" s="56">
        <f t="shared" si="1"/>
        <v>15.131578947368419</v>
      </c>
      <c r="I16" s="57">
        <v>26.09</v>
      </c>
      <c r="J16" s="58">
        <f t="shared" si="2"/>
        <v>23.284783441931776</v>
      </c>
      <c r="K16" s="59">
        <v>70</v>
      </c>
      <c r="L16" s="60">
        <f t="shared" si="3"/>
        <v>20.357142857142858</v>
      </c>
      <c r="M16" s="61">
        <f t="shared" si="4"/>
        <v>70.083029055966861</v>
      </c>
    </row>
    <row r="17" spans="1:13">
      <c r="A17" s="28">
        <v>8</v>
      </c>
      <c r="B17" s="50" t="s">
        <v>35</v>
      </c>
      <c r="C17" s="51" t="s">
        <v>38</v>
      </c>
      <c r="D17" s="52" t="s">
        <v>39</v>
      </c>
      <c r="E17" s="53">
        <v>12</v>
      </c>
      <c r="F17" s="54">
        <f t="shared" si="0"/>
        <v>7.1428571428571432</v>
      </c>
      <c r="G17" s="55">
        <v>0</v>
      </c>
      <c r="H17" s="56">
        <f t="shared" si="1"/>
        <v>0</v>
      </c>
      <c r="I17" s="57">
        <v>39</v>
      </c>
      <c r="J17" s="58">
        <f t="shared" si="2"/>
        <v>15.576923076923077</v>
      </c>
      <c r="K17" s="59">
        <v>106</v>
      </c>
      <c r="L17" s="60">
        <f t="shared" si="3"/>
        <v>13.443396226415095</v>
      </c>
      <c r="M17" s="61">
        <f t="shared" si="4"/>
        <v>36.163176446195315</v>
      </c>
    </row>
    <row r="18" spans="1:13">
      <c r="A18" s="28">
        <v>9</v>
      </c>
      <c r="B18" s="50" t="s">
        <v>40</v>
      </c>
      <c r="C18" s="51" t="s">
        <v>41</v>
      </c>
      <c r="D18" s="52" t="s">
        <v>42</v>
      </c>
      <c r="E18" s="53">
        <v>19</v>
      </c>
      <c r="F18" s="54">
        <f t="shared" si="0"/>
        <v>11.30952380952381</v>
      </c>
      <c r="G18" s="55">
        <v>4.8</v>
      </c>
      <c r="H18" s="56">
        <f t="shared" si="1"/>
        <v>15.789473684210527</v>
      </c>
      <c r="I18" s="57">
        <v>34.130000000000003</v>
      </c>
      <c r="J18" s="58">
        <f t="shared" si="2"/>
        <v>17.799589803691767</v>
      </c>
      <c r="K18" s="59">
        <v>68</v>
      </c>
      <c r="L18" s="60">
        <f t="shared" si="3"/>
        <v>20.955882352941178</v>
      </c>
      <c r="M18" s="61">
        <f t="shared" si="4"/>
        <v>65.854469650367278</v>
      </c>
    </row>
    <row r="19" spans="1:13">
      <c r="A19" s="28">
        <v>10</v>
      </c>
      <c r="B19" s="50"/>
      <c r="C19" s="51"/>
      <c r="D19" s="52"/>
      <c r="E19" s="53"/>
      <c r="F19" s="54">
        <f t="shared" si="0"/>
        <v>0</v>
      </c>
      <c r="G19" s="55"/>
      <c r="H19" s="56">
        <f t="shared" si="1"/>
        <v>0</v>
      </c>
      <c r="I19" s="57"/>
      <c r="J19" s="58">
        <f t="shared" si="2"/>
        <v>0</v>
      </c>
      <c r="K19" s="59"/>
      <c r="L19" s="60">
        <f t="shared" si="3"/>
        <v>0</v>
      </c>
      <c r="M19" s="61">
        <f t="shared" si="4"/>
        <v>0</v>
      </c>
    </row>
    <row r="20" spans="1:13">
      <c r="A20" s="28">
        <v>11</v>
      </c>
      <c r="B20" s="50"/>
      <c r="C20" s="51"/>
      <c r="D20" s="52"/>
      <c r="E20" s="53"/>
      <c r="F20" s="54">
        <f t="shared" si="0"/>
        <v>0</v>
      </c>
      <c r="G20" s="55"/>
      <c r="H20" s="56">
        <f t="shared" si="1"/>
        <v>0</v>
      </c>
      <c r="I20" s="57"/>
      <c r="J20" s="58">
        <f t="shared" si="2"/>
        <v>0</v>
      </c>
      <c r="K20" s="59"/>
      <c r="L20" s="60">
        <f t="shared" si="3"/>
        <v>0</v>
      </c>
      <c r="M20" s="61">
        <f t="shared" si="4"/>
        <v>0</v>
      </c>
    </row>
    <row r="21" spans="1:13">
      <c r="A21" s="28">
        <v>12</v>
      </c>
      <c r="B21" s="50"/>
      <c r="C21" s="51"/>
      <c r="D21" s="52"/>
      <c r="E21" s="53"/>
      <c r="F21" s="54">
        <f t="shared" si="0"/>
        <v>0</v>
      </c>
      <c r="G21" s="55"/>
      <c r="H21" s="56">
        <f t="shared" si="1"/>
        <v>0</v>
      </c>
      <c r="I21" s="57"/>
      <c r="J21" s="58">
        <f t="shared" si="2"/>
        <v>0</v>
      </c>
      <c r="K21" s="59"/>
      <c r="L21" s="60">
        <f t="shared" si="3"/>
        <v>0</v>
      </c>
      <c r="M21" s="61">
        <f t="shared" si="4"/>
        <v>0</v>
      </c>
    </row>
    <row r="22" spans="1:13">
      <c r="A22" s="28">
        <v>13</v>
      </c>
      <c r="B22" s="50"/>
      <c r="C22" s="51"/>
      <c r="D22" s="52"/>
      <c r="E22" s="53"/>
      <c r="F22" s="54">
        <f t="shared" si="0"/>
        <v>0</v>
      </c>
      <c r="G22" s="55"/>
      <c r="H22" s="56">
        <f t="shared" si="1"/>
        <v>0</v>
      </c>
      <c r="I22" s="57"/>
      <c r="J22" s="58">
        <f t="shared" si="2"/>
        <v>0</v>
      </c>
      <c r="K22" s="59"/>
      <c r="L22" s="60">
        <f t="shared" si="3"/>
        <v>0</v>
      </c>
      <c r="M22" s="61">
        <f t="shared" si="4"/>
        <v>0</v>
      </c>
    </row>
    <row r="23" spans="1:13">
      <c r="A23" s="28">
        <v>14</v>
      </c>
      <c r="B23" s="50"/>
      <c r="C23" s="51"/>
      <c r="D23" s="52"/>
      <c r="E23" s="53"/>
      <c r="F23" s="54">
        <f t="shared" si="0"/>
        <v>0</v>
      </c>
      <c r="G23" s="55"/>
      <c r="H23" s="56">
        <f t="shared" si="1"/>
        <v>0</v>
      </c>
      <c r="I23" s="57"/>
      <c r="J23" s="58">
        <f t="shared" si="2"/>
        <v>0</v>
      </c>
      <c r="K23" s="59"/>
      <c r="L23" s="60">
        <f t="shared" si="3"/>
        <v>0</v>
      </c>
      <c r="M23" s="61">
        <f t="shared" si="4"/>
        <v>0</v>
      </c>
    </row>
    <row r="24" spans="1:13">
      <c r="A24" s="28">
        <v>15</v>
      </c>
      <c r="B24" s="50"/>
      <c r="C24" s="51"/>
      <c r="D24" s="52"/>
      <c r="E24" s="53"/>
      <c r="F24" s="54">
        <f t="shared" si="0"/>
        <v>0</v>
      </c>
      <c r="G24" s="55"/>
      <c r="H24" s="56">
        <f t="shared" si="1"/>
        <v>0</v>
      </c>
      <c r="I24" s="57"/>
      <c r="J24" s="58">
        <f t="shared" si="2"/>
        <v>0</v>
      </c>
      <c r="K24" s="59"/>
      <c r="L24" s="60">
        <f t="shared" si="3"/>
        <v>0</v>
      </c>
      <c r="M24" s="61">
        <f t="shared" si="4"/>
        <v>0</v>
      </c>
    </row>
    <row r="25" spans="1:13">
      <c r="A25" s="28">
        <v>16</v>
      </c>
      <c r="B25" s="50"/>
      <c r="C25" s="51"/>
      <c r="D25" s="52"/>
      <c r="E25" s="53"/>
      <c r="F25" s="54">
        <f t="shared" si="0"/>
        <v>0</v>
      </c>
      <c r="G25" s="55"/>
      <c r="H25" s="56">
        <f t="shared" si="1"/>
        <v>0</v>
      </c>
      <c r="I25" s="57"/>
      <c r="J25" s="58">
        <f t="shared" si="2"/>
        <v>0</v>
      </c>
      <c r="K25" s="59"/>
      <c r="L25" s="60">
        <f t="shared" si="3"/>
        <v>0</v>
      </c>
      <c r="M25" s="61">
        <f t="shared" si="4"/>
        <v>0</v>
      </c>
    </row>
    <row r="26" spans="1:13">
      <c r="A26" s="28">
        <v>17</v>
      </c>
      <c r="B26" s="50"/>
      <c r="C26" s="51"/>
      <c r="D26" s="52"/>
      <c r="E26" s="53"/>
      <c r="F26" s="54">
        <f t="shared" si="0"/>
        <v>0</v>
      </c>
      <c r="G26" s="55"/>
      <c r="H26" s="56">
        <f t="shared" si="1"/>
        <v>0</v>
      </c>
      <c r="I26" s="57"/>
      <c r="J26" s="58">
        <f t="shared" si="2"/>
        <v>0</v>
      </c>
      <c r="K26" s="59"/>
      <c r="L26" s="60">
        <f t="shared" si="3"/>
        <v>0</v>
      </c>
      <c r="M26" s="61">
        <f t="shared" si="4"/>
        <v>0</v>
      </c>
    </row>
    <row r="27" spans="1:13">
      <c r="A27" s="28">
        <v>18</v>
      </c>
      <c r="B27" s="50"/>
      <c r="C27" s="51"/>
      <c r="D27" s="52"/>
      <c r="E27" s="53"/>
      <c r="F27" s="54">
        <f t="shared" si="0"/>
        <v>0</v>
      </c>
      <c r="G27" s="55"/>
      <c r="H27" s="56">
        <f t="shared" si="1"/>
        <v>0</v>
      </c>
      <c r="I27" s="57"/>
      <c r="J27" s="58">
        <f t="shared" si="2"/>
        <v>0</v>
      </c>
      <c r="K27" s="59"/>
      <c r="L27" s="60">
        <f t="shared" si="3"/>
        <v>0</v>
      </c>
      <c r="M27" s="61">
        <f t="shared" si="4"/>
        <v>0</v>
      </c>
    </row>
    <row r="28" spans="1:13">
      <c r="A28" s="28">
        <v>19</v>
      </c>
      <c r="B28" s="50"/>
      <c r="C28" s="51"/>
      <c r="D28" s="52"/>
      <c r="E28" s="53"/>
      <c r="F28" s="54">
        <f t="shared" si="0"/>
        <v>0</v>
      </c>
      <c r="G28" s="55"/>
      <c r="H28" s="56">
        <f t="shared" si="1"/>
        <v>0</v>
      </c>
      <c r="I28" s="57"/>
      <c r="J28" s="58">
        <f t="shared" si="2"/>
        <v>0</v>
      </c>
      <c r="K28" s="59"/>
      <c r="L28" s="60">
        <f t="shared" si="3"/>
        <v>0</v>
      </c>
      <c r="M28" s="61">
        <f t="shared" si="4"/>
        <v>0</v>
      </c>
    </row>
    <row r="29" spans="1:13">
      <c r="A29" s="28">
        <v>20</v>
      </c>
      <c r="B29" s="50"/>
      <c r="C29" s="51"/>
      <c r="D29" s="52"/>
      <c r="E29" s="53"/>
      <c r="F29" s="54">
        <f t="shared" si="0"/>
        <v>0</v>
      </c>
      <c r="G29" s="55"/>
      <c r="H29" s="56">
        <f t="shared" si="1"/>
        <v>0</v>
      </c>
      <c r="I29" s="57"/>
      <c r="J29" s="58">
        <f t="shared" si="2"/>
        <v>0</v>
      </c>
      <c r="K29" s="59"/>
      <c r="L29" s="60">
        <f t="shared" si="3"/>
        <v>0</v>
      </c>
      <c r="M29" s="61">
        <f t="shared" si="4"/>
        <v>0</v>
      </c>
    </row>
    <row r="30" spans="1:13">
      <c r="A30" s="28">
        <v>21</v>
      </c>
      <c r="B30" s="50"/>
      <c r="C30" s="51"/>
      <c r="D30" s="52"/>
      <c r="E30" s="53"/>
      <c r="F30" s="54">
        <f t="shared" si="0"/>
        <v>0</v>
      </c>
      <c r="G30" s="55"/>
      <c r="H30" s="56">
        <f t="shared" si="1"/>
        <v>0</v>
      </c>
      <c r="I30" s="57"/>
      <c r="J30" s="58">
        <f t="shared" si="2"/>
        <v>0</v>
      </c>
      <c r="K30" s="59"/>
      <c r="L30" s="60">
        <f t="shared" si="3"/>
        <v>0</v>
      </c>
      <c r="M30" s="61">
        <f t="shared" si="4"/>
        <v>0</v>
      </c>
    </row>
    <row r="31" spans="1:13">
      <c r="A31" s="28">
        <v>22</v>
      </c>
      <c r="B31" s="50"/>
      <c r="C31" s="51"/>
      <c r="D31" s="52"/>
      <c r="E31" s="53"/>
      <c r="F31" s="54">
        <f t="shared" si="0"/>
        <v>0</v>
      </c>
      <c r="G31" s="55"/>
      <c r="H31" s="56">
        <f t="shared" si="1"/>
        <v>0</v>
      </c>
      <c r="I31" s="57"/>
      <c r="J31" s="58">
        <f t="shared" si="2"/>
        <v>0</v>
      </c>
      <c r="K31" s="59"/>
      <c r="L31" s="60">
        <f t="shared" si="3"/>
        <v>0</v>
      </c>
      <c r="M31" s="61">
        <f t="shared" si="4"/>
        <v>0</v>
      </c>
    </row>
    <row r="32" spans="1:13">
      <c r="A32" s="28">
        <v>23</v>
      </c>
      <c r="B32" s="50"/>
      <c r="C32" s="51"/>
      <c r="D32" s="52"/>
      <c r="E32" s="53"/>
      <c r="F32" s="54">
        <f t="shared" si="0"/>
        <v>0</v>
      </c>
      <c r="G32" s="55"/>
      <c r="H32" s="56">
        <f t="shared" si="1"/>
        <v>0</v>
      </c>
      <c r="I32" s="57"/>
      <c r="J32" s="58">
        <f t="shared" si="2"/>
        <v>0</v>
      </c>
      <c r="K32" s="59"/>
      <c r="L32" s="60">
        <f t="shared" si="3"/>
        <v>0</v>
      </c>
      <c r="M32" s="61">
        <f t="shared" si="4"/>
        <v>0</v>
      </c>
    </row>
    <row r="33" spans="1:13">
      <c r="A33" s="28">
        <v>24</v>
      </c>
      <c r="B33" s="50"/>
      <c r="C33" s="51"/>
      <c r="D33" s="52"/>
      <c r="E33" s="53"/>
      <c r="F33" s="54">
        <f t="shared" si="0"/>
        <v>0</v>
      </c>
      <c r="G33" s="55"/>
      <c r="H33" s="56">
        <f t="shared" si="1"/>
        <v>0</v>
      </c>
      <c r="I33" s="57"/>
      <c r="J33" s="58">
        <f t="shared" si="2"/>
        <v>0</v>
      </c>
      <c r="K33" s="59"/>
      <c r="L33" s="60">
        <f t="shared" si="3"/>
        <v>0</v>
      </c>
      <c r="M33" s="61">
        <f t="shared" si="4"/>
        <v>0</v>
      </c>
    </row>
    <row r="34" spans="1:13">
      <c r="A34" s="28">
        <v>25</v>
      </c>
      <c r="B34" s="50"/>
      <c r="C34" s="51"/>
      <c r="D34" s="52"/>
      <c r="E34" s="53"/>
      <c r="F34" s="54">
        <f t="shared" si="0"/>
        <v>0</v>
      </c>
      <c r="G34" s="55"/>
      <c r="H34" s="56">
        <f t="shared" si="1"/>
        <v>0</v>
      </c>
      <c r="I34" s="57"/>
      <c r="J34" s="58">
        <f t="shared" si="2"/>
        <v>0</v>
      </c>
      <c r="K34" s="59"/>
      <c r="L34" s="60">
        <f t="shared" si="3"/>
        <v>0</v>
      </c>
      <c r="M34" s="61">
        <f t="shared" si="4"/>
        <v>0</v>
      </c>
    </row>
    <row r="35" spans="1:13">
      <c r="A35" s="28">
        <v>26</v>
      </c>
      <c r="B35" s="50"/>
      <c r="C35" s="51"/>
      <c r="D35" s="52"/>
      <c r="E35" s="53"/>
      <c r="F35" s="54">
        <f t="shared" si="0"/>
        <v>0</v>
      </c>
      <c r="G35" s="55"/>
      <c r="H35" s="56">
        <f t="shared" si="1"/>
        <v>0</v>
      </c>
      <c r="I35" s="57"/>
      <c r="J35" s="58">
        <f t="shared" si="2"/>
        <v>0</v>
      </c>
      <c r="K35" s="59"/>
      <c r="L35" s="60">
        <f t="shared" si="3"/>
        <v>0</v>
      </c>
      <c r="M35" s="61">
        <f t="shared" si="4"/>
        <v>0</v>
      </c>
    </row>
    <row r="36" spans="1:13">
      <c r="A36" s="28">
        <v>27</v>
      </c>
      <c r="B36" s="50"/>
      <c r="C36" s="51"/>
      <c r="D36" s="52"/>
      <c r="E36" s="53"/>
      <c r="F36" s="54">
        <f t="shared" si="0"/>
        <v>0</v>
      </c>
      <c r="G36" s="55"/>
      <c r="H36" s="56">
        <f t="shared" si="1"/>
        <v>0</v>
      </c>
      <c r="I36" s="57"/>
      <c r="J36" s="58">
        <f t="shared" si="2"/>
        <v>0</v>
      </c>
      <c r="K36" s="59"/>
      <c r="L36" s="60">
        <f t="shared" si="3"/>
        <v>0</v>
      </c>
      <c r="M36" s="61">
        <f t="shared" si="4"/>
        <v>0</v>
      </c>
    </row>
    <row r="37" spans="1:13">
      <c r="A37" s="28">
        <v>28</v>
      </c>
      <c r="B37" s="50"/>
      <c r="C37" s="51"/>
      <c r="D37" s="52"/>
      <c r="E37" s="53"/>
      <c r="F37" s="54">
        <f t="shared" si="0"/>
        <v>0</v>
      </c>
      <c r="G37" s="55"/>
      <c r="H37" s="56">
        <f t="shared" si="1"/>
        <v>0</v>
      </c>
      <c r="I37" s="57"/>
      <c r="J37" s="58">
        <f t="shared" si="2"/>
        <v>0</v>
      </c>
      <c r="K37" s="59"/>
      <c r="L37" s="60">
        <f t="shared" si="3"/>
        <v>0</v>
      </c>
      <c r="M37" s="61">
        <f t="shared" si="4"/>
        <v>0</v>
      </c>
    </row>
    <row r="38" spans="1:13">
      <c r="A38" s="28">
        <v>29</v>
      </c>
      <c r="B38" s="50"/>
      <c r="C38" s="51"/>
      <c r="D38" s="52"/>
      <c r="E38" s="53"/>
      <c r="F38" s="54">
        <f t="shared" si="0"/>
        <v>0</v>
      </c>
      <c r="G38" s="55"/>
      <c r="H38" s="56">
        <f t="shared" si="1"/>
        <v>0</v>
      </c>
      <c r="I38" s="57"/>
      <c r="J38" s="58">
        <f t="shared" si="2"/>
        <v>0</v>
      </c>
      <c r="K38" s="59"/>
      <c r="L38" s="60">
        <f t="shared" si="3"/>
        <v>0</v>
      </c>
      <c r="M38" s="61">
        <f t="shared" si="4"/>
        <v>0</v>
      </c>
    </row>
    <row r="39" spans="1:13">
      <c r="A39" s="28">
        <v>30</v>
      </c>
      <c r="B39" s="50"/>
      <c r="C39" s="51"/>
      <c r="D39" s="52"/>
      <c r="E39" s="53"/>
      <c r="F39" s="54">
        <f t="shared" si="0"/>
        <v>0</v>
      </c>
      <c r="G39" s="55"/>
      <c r="H39" s="56">
        <f t="shared" si="1"/>
        <v>0</v>
      </c>
      <c r="I39" s="57"/>
      <c r="J39" s="58">
        <f t="shared" si="2"/>
        <v>0</v>
      </c>
      <c r="K39" s="59"/>
      <c r="L39" s="60">
        <f t="shared" si="3"/>
        <v>0</v>
      </c>
      <c r="M39" s="61">
        <f t="shared" si="4"/>
        <v>0</v>
      </c>
    </row>
    <row r="40" spans="1:13">
      <c r="A40" s="28">
        <v>31</v>
      </c>
      <c r="B40" s="50"/>
      <c r="C40" s="51"/>
      <c r="D40" s="52"/>
      <c r="E40" s="53"/>
      <c r="F40" s="54">
        <f t="shared" si="0"/>
        <v>0</v>
      </c>
      <c r="G40" s="55"/>
      <c r="H40" s="56">
        <f t="shared" si="1"/>
        <v>0</v>
      </c>
      <c r="I40" s="57"/>
      <c r="J40" s="58">
        <f t="shared" si="2"/>
        <v>0</v>
      </c>
      <c r="K40" s="59"/>
      <c r="L40" s="60">
        <f t="shared" si="3"/>
        <v>0</v>
      </c>
      <c r="M40" s="61">
        <f t="shared" si="4"/>
        <v>0</v>
      </c>
    </row>
    <row r="41" spans="1:13">
      <c r="A41" s="28">
        <v>32</v>
      </c>
      <c r="B41" s="50"/>
      <c r="C41" s="51"/>
      <c r="D41" s="52"/>
      <c r="E41" s="53"/>
      <c r="F41" s="54">
        <f t="shared" si="0"/>
        <v>0</v>
      </c>
      <c r="G41" s="55"/>
      <c r="H41" s="56">
        <f t="shared" si="1"/>
        <v>0</v>
      </c>
      <c r="I41" s="57"/>
      <c r="J41" s="58">
        <f t="shared" si="2"/>
        <v>0</v>
      </c>
      <c r="K41" s="59"/>
      <c r="L41" s="60">
        <f t="shared" si="3"/>
        <v>0</v>
      </c>
      <c r="M41" s="61">
        <f t="shared" si="4"/>
        <v>0</v>
      </c>
    </row>
    <row r="42" spans="1:13">
      <c r="A42" s="28">
        <v>33</v>
      </c>
      <c r="B42" s="50"/>
      <c r="C42" s="51"/>
      <c r="D42" s="52"/>
      <c r="E42" s="53"/>
      <c r="F42" s="54">
        <f t="shared" ref="F42:F73" si="5">F$3*E42/F$4</f>
        <v>0</v>
      </c>
      <c r="G42" s="55"/>
      <c r="H42" s="56">
        <f t="shared" ref="H42:H73" si="6">IF(H$4=0,0,H$3*G42/H$4)</f>
        <v>0</v>
      </c>
      <c r="I42" s="57"/>
      <c r="J42" s="58">
        <f t="shared" ref="J42:J73" si="7">IF(I42&lt;&gt;"",J$3*J$4/I42,0)</f>
        <v>0</v>
      </c>
      <c r="K42" s="59"/>
      <c r="L42" s="60">
        <f t="shared" ref="L42:L73" si="8">IF(K42&lt;&gt;"",L$3*L$4/K42,0)</f>
        <v>0</v>
      </c>
      <c r="M42" s="61">
        <f t="shared" ref="M42:M73" si="9">F42+H42+J42+L42</f>
        <v>0</v>
      </c>
    </row>
    <row r="43" spans="1:13">
      <c r="A43" s="28">
        <v>34</v>
      </c>
      <c r="B43" s="50"/>
      <c r="C43" s="51"/>
      <c r="D43" s="52"/>
      <c r="E43" s="53"/>
      <c r="F43" s="54">
        <f t="shared" si="5"/>
        <v>0</v>
      </c>
      <c r="G43" s="55"/>
      <c r="H43" s="56">
        <f t="shared" si="6"/>
        <v>0</v>
      </c>
      <c r="I43" s="57"/>
      <c r="J43" s="58">
        <f t="shared" si="7"/>
        <v>0</v>
      </c>
      <c r="K43" s="59"/>
      <c r="L43" s="60">
        <f t="shared" si="8"/>
        <v>0</v>
      </c>
      <c r="M43" s="61">
        <f t="shared" si="9"/>
        <v>0</v>
      </c>
    </row>
    <row r="44" spans="1:13">
      <c r="A44" s="28">
        <v>35</v>
      </c>
      <c r="B44" s="50"/>
      <c r="C44" s="51"/>
      <c r="D44" s="52"/>
      <c r="E44" s="53"/>
      <c r="F44" s="54">
        <f t="shared" si="5"/>
        <v>0</v>
      </c>
      <c r="G44" s="55"/>
      <c r="H44" s="56">
        <f t="shared" si="6"/>
        <v>0</v>
      </c>
      <c r="I44" s="57"/>
      <c r="J44" s="58">
        <f t="shared" si="7"/>
        <v>0</v>
      </c>
      <c r="K44" s="59"/>
      <c r="L44" s="60">
        <f t="shared" si="8"/>
        <v>0</v>
      </c>
      <c r="M44" s="61">
        <f t="shared" si="9"/>
        <v>0</v>
      </c>
    </row>
    <row r="45" spans="1:13">
      <c r="A45" s="28">
        <v>36</v>
      </c>
      <c r="B45" s="50"/>
      <c r="C45" s="51"/>
      <c r="D45" s="52"/>
      <c r="E45" s="53"/>
      <c r="F45" s="54">
        <f t="shared" si="5"/>
        <v>0</v>
      </c>
      <c r="G45" s="55"/>
      <c r="H45" s="56">
        <f t="shared" si="6"/>
        <v>0</v>
      </c>
      <c r="I45" s="57"/>
      <c r="J45" s="58">
        <f t="shared" si="7"/>
        <v>0</v>
      </c>
      <c r="K45" s="59"/>
      <c r="L45" s="60">
        <f t="shared" si="8"/>
        <v>0</v>
      </c>
      <c r="M45" s="61">
        <f t="shared" si="9"/>
        <v>0</v>
      </c>
    </row>
    <row r="46" spans="1:13">
      <c r="A46" s="28">
        <v>37</v>
      </c>
      <c r="B46" s="50"/>
      <c r="C46" s="51"/>
      <c r="D46" s="52"/>
      <c r="E46" s="53"/>
      <c r="F46" s="54">
        <f t="shared" si="5"/>
        <v>0</v>
      </c>
      <c r="G46" s="55"/>
      <c r="H46" s="56">
        <f t="shared" si="6"/>
        <v>0</v>
      </c>
      <c r="I46" s="57"/>
      <c r="J46" s="58">
        <f t="shared" si="7"/>
        <v>0</v>
      </c>
      <c r="K46" s="59"/>
      <c r="L46" s="60">
        <f t="shared" si="8"/>
        <v>0</v>
      </c>
      <c r="M46" s="61">
        <f t="shared" si="9"/>
        <v>0</v>
      </c>
    </row>
    <row r="47" spans="1:13">
      <c r="A47" s="28">
        <v>38</v>
      </c>
      <c r="B47" s="50"/>
      <c r="C47" s="51"/>
      <c r="D47" s="52"/>
      <c r="E47" s="53"/>
      <c r="F47" s="54">
        <f t="shared" si="5"/>
        <v>0</v>
      </c>
      <c r="G47" s="55"/>
      <c r="H47" s="56">
        <f t="shared" si="6"/>
        <v>0</v>
      </c>
      <c r="I47" s="57"/>
      <c r="J47" s="58">
        <f t="shared" si="7"/>
        <v>0</v>
      </c>
      <c r="K47" s="59"/>
      <c r="L47" s="60">
        <f t="shared" si="8"/>
        <v>0</v>
      </c>
      <c r="M47" s="61">
        <f t="shared" si="9"/>
        <v>0</v>
      </c>
    </row>
    <row r="48" spans="1:13">
      <c r="A48" s="28">
        <v>39</v>
      </c>
      <c r="B48" s="50"/>
      <c r="C48" s="51"/>
      <c r="D48" s="52"/>
      <c r="E48" s="53"/>
      <c r="F48" s="54">
        <f t="shared" si="5"/>
        <v>0</v>
      </c>
      <c r="G48" s="55"/>
      <c r="H48" s="56">
        <f t="shared" si="6"/>
        <v>0</v>
      </c>
      <c r="I48" s="57"/>
      <c r="J48" s="58">
        <f t="shared" si="7"/>
        <v>0</v>
      </c>
      <c r="K48" s="59"/>
      <c r="L48" s="60">
        <f t="shared" si="8"/>
        <v>0</v>
      </c>
      <c r="M48" s="61">
        <f t="shared" si="9"/>
        <v>0</v>
      </c>
    </row>
    <row r="49" spans="1:13">
      <c r="A49" s="28">
        <v>40</v>
      </c>
      <c r="B49" s="50"/>
      <c r="C49" s="51"/>
      <c r="D49" s="52"/>
      <c r="E49" s="53"/>
      <c r="F49" s="54">
        <f t="shared" si="5"/>
        <v>0</v>
      </c>
      <c r="G49" s="55"/>
      <c r="H49" s="56">
        <f t="shared" si="6"/>
        <v>0</v>
      </c>
      <c r="I49" s="57"/>
      <c r="J49" s="58">
        <f t="shared" si="7"/>
        <v>0</v>
      </c>
      <c r="K49" s="59"/>
      <c r="L49" s="60">
        <f t="shared" si="8"/>
        <v>0</v>
      </c>
      <c r="M49" s="61">
        <f t="shared" si="9"/>
        <v>0</v>
      </c>
    </row>
    <row r="50" spans="1:13">
      <c r="A50" s="28">
        <v>41</v>
      </c>
      <c r="B50" s="50"/>
      <c r="C50" s="51"/>
      <c r="D50" s="52"/>
      <c r="E50" s="53"/>
      <c r="F50" s="54">
        <f t="shared" si="5"/>
        <v>0</v>
      </c>
      <c r="G50" s="55"/>
      <c r="H50" s="56">
        <f t="shared" si="6"/>
        <v>0</v>
      </c>
      <c r="I50" s="57"/>
      <c r="J50" s="58">
        <f t="shared" si="7"/>
        <v>0</v>
      </c>
      <c r="K50" s="59"/>
      <c r="L50" s="60">
        <f t="shared" si="8"/>
        <v>0</v>
      </c>
      <c r="M50" s="61">
        <f t="shared" si="9"/>
        <v>0</v>
      </c>
    </row>
    <row r="51" spans="1:13">
      <c r="A51" s="28">
        <v>42</v>
      </c>
      <c r="B51" s="50"/>
      <c r="C51" s="51"/>
      <c r="D51" s="52"/>
      <c r="E51" s="53"/>
      <c r="F51" s="54">
        <f t="shared" si="5"/>
        <v>0</v>
      </c>
      <c r="G51" s="55"/>
      <c r="H51" s="56">
        <f t="shared" si="6"/>
        <v>0</v>
      </c>
      <c r="I51" s="57"/>
      <c r="J51" s="58">
        <f t="shared" si="7"/>
        <v>0</v>
      </c>
      <c r="K51" s="59"/>
      <c r="L51" s="60">
        <f t="shared" si="8"/>
        <v>0</v>
      </c>
      <c r="M51" s="61">
        <f t="shared" si="9"/>
        <v>0</v>
      </c>
    </row>
    <row r="52" spans="1:13">
      <c r="A52" s="28">
        <v>43</v>
      </c>
      <c r="B52" s="50"/>
      <c r="C52" s="51"/>
      <c r="D52" s="52"/>
      <c r="E52" s="53"/>
      <c r="F52" s="54">
        <f t="shared" si="5"/>
        <v>0</v>
      </c>
      <c r="G52" s="55"/>
      <c r="H52" s="56">
        <f t="shared" si="6"/>
        <v>0</v>
      </c>
      <c r="I52" s="57"/>
      <c r="J52" s="58">
        <f t="shared" si="7"/>
        <v>0</v>
      </c>
      <c r="K52" s="59"/>
      <c r="L52" s="60">
        <f t="shared" si="8"/>
        <v>0</v>
      </c>
      <c r="M52" s="61">
        <f t="shared" si="9"/>
        <v>0</v>
      </c>
    </row>
    <row r="53" spans="1:13">
      <c r="A53" s="28">
        <v>44</v>
      </c>
      <c r="B53" s="50"/>
      <c r="C53" s="51"/>
      <c r="D53" s="52"/>
      <c r="E53" s="53"/>
      <c r="F53" s="54">
        <f t="shared" si="5"/>
        <v>0</v>
      </c>
      <c r="G53" s="55"/>
      <c r="H53" s="56">
        <f t="shared" si="6"/>
        <v>0</v>
      </c>
      <c r="I53" s="57"/>
      <c r="J53" s="58">
        <f t="shared" si="7"/>
        <v>0</v>
      </c>
      <c r="K53" s="59"/>
      <c r="L53" s="60">
        <f t="shared" si="8"/>
        <v>0</v>
      </c>
      <c r="M53" s="61">
        <f t="shared" si="9"/>
        <v>0</v>
      </c>
    </row>
    <row r="54" spans="1:13">
      <c r="A54" s="28">
        <v>45</v>
      </c>
      <c r="B54" s="50"/>
      <c r="C54" s="51"/>
      <c r="D54" s="52"/>
      <c r="E54" s="53"/>
      <c r="F54" s="54">
        <f t="shared" si="5"/>
        <v>0</v>
      </c>
      <c r="G54" s="55"/>
      <c r="H54" s="56">
        <f t="shared" si="6"/>
        <v>0</v>
      </c>
      <c r="I54" s="57"/>
      <c r="J54" s="58">
        <f t="shared" si="7"/>
        <v>0</v>
      </c>
      <c r="K54" s="59"/>
      <c r="L54" s="60">
        <f t="shared" si="8"/>
        <v>0</v>
      </c>
      <c r="M54" s="61">
        <f t="shared" si="9"/>
        <v>0</v>
      </c>
    </row>
    <row r="55" spans="1:13">
      <c r="A55" s="28">
        <v>46</v>
      </c>
      <c r="B55" s="50"/>
      <c r="C55" s="51"/>
      <c r="D55" s="52"/>
      <c r="E55" s="53"/>
      <c r="F55" s="54">
        <f t="shared" si="5"/>
        <v>0</v>
      </c>
      <c r="G55" s="55"/>
      <c r="H55" s="56">
        <f t="shared" si="6"/>
        <v>0</v>
      </c>
      <c r="I55" s="57"/>
      <c r="J55" s="58">
        <f t="shared" si="7"/>
        <v>0</v>
      </c>
      <c r="K55" s="59"/>
      <c r="L55" s="60">
        <f t="shared" si="8"/>
        <v>0</v>
      </c>
      <c r="M55" s="61">
        <f t="shared" si="9"/>
        <v>0</v>
      </c>
    </row>
    <row r="56" spans="1:13">
      <c r="A56" s="28">
        <v>47</v>
      </c>
      <c r="B56" s="50"/>
      <c r="C56" s="51"/>
      <c r="D56" s="52"/>
      <c r="E56" s="53"/>
      <c r="F56" s="54">
        <f t="shared" si="5"/>
        <v>0</v>
      </c>
      <c r="G56" s="55"/>
      <c r="H56" s="56">
        <f t="shared" si="6"/>
        <v>0</v>
      </c>
      <c r="I56" s="57"/>
      <c r="J56" s="58">
        <f t="shared" si="7"/>
        <v>0</v>
      </c>
      <c r="K56" s="59"/>
      <c r="L56" s="60">
        <f t="shared" si="8"/>
        <v>0</v>
      </c>
      <c r="M56" s="61">
        <f t="shared" si="9"/>
        <v>0</v>
      </c>
    </row>
    <row r="57" spans="1:13">
      <c r="A57" s="28">
        <v>48</v>
      </c>
      <c r="B57" s="50"/>
      <c r="C57" s="51"/>
      <c r="D57" s="52"/>
      <c r="E57" s="53"/>
      <c r="F57" s="54">
        <f t="shared" si="5"/>
        <v>0</v>
      </c>
      <c r="G57" s="55"/>
      <c r="H57" s="56">
        <f t="shared" si="6"/>
        <v>0</v>
      </c>
      <c r="I57" s="57"/>
      <c r="J57" s="58">
        <f t="shared" si="7"/>
        <v>0</v>
      </c>
      <c r="K57" s="59"/>
      <c r="L57" s="60">
        <f t="shared" si="8"/>
        <v>0</v>
      </c>
      <c r="M57" s="61">
        <f t="shared" si="9"/>
        <v>0</v>
      </c>
    </row>
    <row r="58" spans="1:13">
      <c r="A58" s="28">
        <v>49</v>
      </c>
      <c r="B58" s="50"/>
      <c r="C58" s="51"/>
      <c r="D58" s="52"/>
      <c r="E58" s="53"/>
      <c r="F58" s="54">
        <f t="shared" si="5"/>
        <v>0</v>
      </c>
      <c r="G58" s="55"/>
      <c r="H58" s="56">
        <f t="shared" si="6"/>
        <v>0</v>
      </c>
      <c r="I58" s="57"/>
      <c r="J58" s="58">
        <f t="shared" si="7"/>
        <v>0</v>
      </c>
      <c r="K58" s="59"/>
      <c r="L58" s="60">
        <f t="shared" si="8"/>
        <v>0</v>
      </c>
      <c r="M58" s="61">
        <f t="shared" si="9"/>
        <v>0</v>
      </c>
    </row>
    <row r="59" spans="1:13">
      <c r="A59" s="28">
        <v>50</v>
      </c>
      <c r="B59" s="50"/>
      <c r="C59" s="51"/>
      <c r="D59" s="52"/>
      <c r="E59" s="53"/>
      <c r="F59" s="54">
        <f t="shared" si="5"/>
        <v>0</v>
      </c>
      <c r="G59" s="55"/>
      <c r="H59" s="56">
        <f t="shared" si="6"/>
        <v>0</v>
      </c>
      <c r="I59" s="57"/>
      <c r="J59" s="58">
        <f t="shared" si="7"/>
        <v>0</v>
      </c>
      <c r="K59" s="59"/>
      <c r="L59" s="60">
        <f t="shared" si="8"/>
        <v>0</v>
      </c>
      <c r="M59" s="61">
        <f t="shared" si="9"/>
        <v>0</v>
      </c>
    </row>
    <row r="60" spans="1:13">
      <c r="A60" s="28">
        <v>51</v>
      </c>
      <c r="B60" s="50"/>
      <c r="C60" s="51"/>
      <c r="D60" s="52"/>
      <c r="E60" s="53"/>
      <c r="F60" s="54">
        <f t="shared" si="5"/>
        <v>0</v>
      </c>
      <c r="G60" s="55"/>
      <c r="H60" s="56">
        <f t="shared" si="6"/>
        <v>0</v>
      </c>
      <c r="I60" s="57"/>
      <c r="J60" s="58">
        <f t="shared" si="7"/>
        <v>0</v>
      </c>
      <c r="K60" s="59"/>
      <c r="L60" s="60">
        <f t="shared" si="8"/>
        <v>0</v>
      </c>
      <c r="M60" s="61">
        <f t="shared" si="9"/>
        <v>0</v>
      </c>
    </row>
    <row r="61" spans="1:13">
      <c r="A61" s="28">
        <v>52</v>
      </c>
      <c r="B61" s="50"/>
      <c r="C61" s="51"/>
      <c r="D61" s="52"/>
      <c r="E61" s="53"/>
      <c r="F61" s="54">
        <f t="shared" si="5"/>
        <v>0</v>
      </c>
      <c r="G61" s="55"/>
      <c r="H61" s="56">
        <f t="shared" si="6"/>
        <v>0</v>
      </c>
      <c r="I61" s="57"/>
      <c r="J61" s="58">
        <f t="shared" si="7"/>
        <v>0</v>
      </c>
      <c r="K61" s="59"/>
      <c r="L61" s="60">
        <f t="shared" si="8"/>
        <v>0</v>
      </c>
      <c r="M61" s="61">
        <f t="shared" si="9"/>
        <v>0</v>
      </c>
    </row>
    <row r="62" spans="1:13">
      <c r="A62" s="28">
        <v>53</v>
      </c>
      <c r="B62" s="50"/>
      <c r="C62" s="51"/>
      <c r="D62" s="52"/>
      <c r="E62" s="53"/>
      <c r="F62" s="54">
        <f t="shared" si="5"/>
        <v>0</v>
      </c>
      <c r="G62" s="55"/>
      <c r="H62" s="56">
        <f t="shared" si="6"/>
        <v>0</v>
      </c>
      <c r="I62" s="57"/>
      <c r="J62" s="58">
        <f t="shared" si="7"/>
        <v>0</v>
      </c>
      <c r="K62" s="59"/>
      <c r="L62" s="60">
        <f t="shared" si="8"/>
        <v>0</v>
      </c>
      <c r="M62" s="61">
        <f t="shared" si="9"/>
        <v>0</v>
      </c>
    </row>
    <row r="63" spans="1:13">
      <c r="A63" s="28">
        <v>54</v>
      </c>
      <c r="B63" s="50"/>
      <c r="C63" s="51"/>
      <c r="D63" s="52"/>
      <c r="E63" s="53"/>
      <c r="F63" s="54">
        <f t="shared" si="5"/>
        <v>0</v>
      </c>
      <c r="G63" s="55"/>
      <c r="H63" s="56">
        <f t="shared" si="6"/>
        <v>0</v>
      </c>
      <c r="I63" s="57"/>
      <c r="J63" s="58">
        <f t="shared" si="7"/>
        <v>0</v>
      </c>
      <c r="K63" s="59"/>
      <c r="L63" s="60">
        <f t="shared" si="8"/>
        <v>0</v>
      </c>
      <c r="M63" s="61">
        <f t="shared" si="9"/>
        <v>0</v>
      </c>
    </row>
    <row r="64" spans="1:13">
      <c r="A64" s="28">
        <v>55</v>
      </c>
      <c r="B64" s="50"/>
      <c r="C64" s="51"/>
      <c r="D64" s="52"/>
      <c r="E64" s="53"/>
      <c r="F64" s="54">
        <f t="shared" si="5"/>
        <v>0</v>
      </c>
      <c r="G64" s="55"/>
      <c r="H64" s="56">
        <f t="shared" si="6"/>
        <v>0</v>
      </c>
      <c r="I64" s="57"/>
      <c r="J64" s="58">
        <f t="shared" si="7"/>
        <v>0</v>
      </c>
      <c r="K64" s="59"/>
      <c r="L64" s="60">
        <f t="shared" si="8"/>
        <v>0</v>
      </c>
      <c r="M64" s="61">
        <f t="shared" si="9"/>
        <v>0</v>
      </c>
    </row>
    <row r="65" spans="1:13">
      <c r="A65" s="28">
        <v>56</v>
      </c>
      <c r="B65" s="50"/>
      <c r="C65" s="51"/>
      <c r="D65" s="52"/>
      <c r="E65" s="53"/>
      <c r="F65" s="54">
        <f t="shared" si="5"/>
        <v>0</v>
      </c>
      <c r="G65" s="55"/>
      <c r="H65" s="56">
        <f t="shared" si="6"/>
        <v>0</v>
      </c>
      <c r="I65" s="57"/>
      <c r="J65" s="58">
        <f t="shared" si="7"/>
        <v>0</v>
      </c>
      <c r="K65" s="59"/>
      <c r="L65" s="60">
        <f t="shared" si="8"/>
        <v>0</v>
      </c>
      <c r="M65" s="61">
        <f t="shared" si="9"/>
        <v>0</v>
      </c>
    </row>
    <row r="66" spans="1:13">
      <c r="A66" s="28">
        <v>57</v>
      </c>
      <c r="B66" s="50"/>
      <c r="C66" s="51"/>
      <c r="D66" s="52"/>
      <c r="E66" s="53"/>
      <c r="F66" s="54">
        <f t="shared" si="5"/>
        <v>0</v>
      </c>
      <c r="G66" s="55"/>
      <c r="H66" s="56">
        <f t="shared" si="6"/>
        <v>0</v>
      </c>
      <c r="I66" s="57"/>
      <c r="J66" s="58">
        <f t="shared" si="7"/>
        <v>0</v>
      </c>
      <c r="K66" s="59"/>
      <c r="L66" s="60">
        <f t="shared" si="8"/>
        <v>0</v>
      </c>
      <c r="M66" s="61">
        <f t="shared" si="9"/>
        <v>0</v>
      </c>
    </row>
    <row r="67" spans="1:13">
      <c r="A67" s="28">
        <v>58</v>
      </c>
      <c r="B67" s="50"/>
      <c r="C67" s="51"/>
      <c r="D67" s="52"/>
      <c r="E67" s="53"/>
      <c r="F67" s="54">
        <f t="shared" si="5"/>
        <v>0</v>
      </c>
      <c r="G67" s="55"/>
      <c r="H67" s="56">
        <f t="shared" si="6"/>
        <v>0</v>
      </c>
      <c r="I67" s="57"/>
      <c r="J67" s="58">
        <f t="shared" si="7"/>
        <v>0</v>
      </c>
      <c r="K67" s="59"/>
      <c r="L67" s="60">
        <f t="shared" si="8"/>
        <v>0</v>
      </c>
      <c r="M67" s="61">
        <f t="shared" si="9"/>
        <v>0</v>
      </c>
    </row>
    <row r="68" spans="1:13">
      <c r="A68" s="28">
        <v>59</v>
      </c>
      <c r="B68" s="50"/>
      <c r="C68" s="51"/>
      <c r="D68" s="52"/>
      <c r="E68" s="53"/>
      <c r="F68" s="54">
        <f t="shared" si="5"/>
        <v>0</v>
      </c>
      <c r="G68" s="55"/>
      <c r="H68" s="56">
        <f t="shared" si="6"/>
        <v>0</v>
      </c>
      <c r="I68" s="57"/>
      <c r="J68" s="58">
        <f t="shared" si="7"/>
        <v>0</v>
      </c>
      <c r="K68" s="59"/>
      <c r="L68" s="60">
        <f t="shared" si="8"/>
        <v>0</v>
      </c>
      <c r="M68" s="61">
        <f t="shared" si="9"/>
        <v>0</v>
      </c>
    </row>
    <row r="69" spans="1:13">
      <c r="A69" s="28">
        <v>60</v>
      </c>
      <c r="B69" s="50"/>
      <c r="C69" s="51"/>
      <c r="D69" s="52"/>
      <c r="E69" s="53"/>
      <c r="F69" s="54">
        <f t="shared" si="5"/>
        <v>0</v>
      </c>
      <c r="G69" s="55"/>
      <c r="H69" s="56">
        <f t="shared" si="6"/>
        <v>0</v>
      </c>
      <c r="I69" s="57"/>
      <c r="J69" s="58">
        <f t="shared" si="7"/>
        <v>0</v>
      </c>
      <c r="K69" s="59"/>
      <c r="L69" s="60">
        <f t="shared" si="8"/>
        <v>0</v>
      </c>
      <c r="M69" s="61">
        <f t="shared" si="9"/>
        <v>0</v>
      </c>
    </row>
    <row r="70" spans="1:13">
      <c r="A70" s="28">
        <v>61</v>
      </c>
      <c r="B70" s="50"/>
      <c r="C70" s="51"/>
      <c r="D70" s="52"/>
      <c r="E70" s="53"/>
      <c r="F70" s="54">
        <f t="shared" si="5"/>
        <v>0</v>
      </c>
      <c r="G70" s="55"/>
      <c r="H70" s="56">
        <f t="shared" si="6"/>
        <v>0</v>
      </c>
      <c r="I70" s="57"/>
      <c r="J70" s="58">
        <f t="shared" si="7"/>
        <v>0</v>
      </c>
      <c r="K70" s="59"/>
      <c r="L70" s="60">
        <f t="shared" si="8"/>
        <v>0</v>
      </c>
      <c r="M70" s="61">
        <f t="shared" si="9"/>
        <v>0</v>
      </c>
    </row>
    <row r="71" spans="1:13">
      <c r="A71" s="28">
        <v>62</v>
      </c>
      <c r="B71" s="50"/>
      <c r="C71" s="51"/>
      <c r="D71" s="52"/>
      <c r="E71" s="53"/>
      <c r="F71" s="54">
        <f t="shared" si="5"/>
        <v>0</v>
      </c>
      <c r="G71" s="55"/>
      <c r="H71" s="56">
        <f t="shared" si="6"/>
        <v>0</v>
      </c>
      <c r="I71" s="57"/>
      <c r="J71" s="58">
        <f t="shared" si="7"/>
        <v>0</v>
      </c>
      <c r="K71" s="59"/>
      <c r="L71" s="60">
        <f t="shared" si="8"/>
        <v>0</v>
      </c>
      <c r="M71" s="61">
        <f t="shared" si="9"/>
        <v>0</v>
      </c>
    </row>
    <row r="72" spans="1:13">
      <c r="A72" s="28">
        <v>63</v>
      </c>
      <c r="B72" s="50"/>
      <c r="C72" s="51"/>
      <c r="D72" s="52"/>
      <c r="E72" s="53"/>
      <c r="F72" s="54">
        <f t="shared" si="5"/>
        <v>0</v>
      </c>
      <c r="G72" s="55"/>
      <c r="H72" s="56">
        <f t="shared" si="6"/>
        <v>0</v>
      </c>
      <c r="I72" s="57"/>
      <c r="J72" s="58">
        <f t="shared" si="7"/>
        <v>0</v>
      </c>
      <c r="K72" s="59"/>
      <c r="L72" s="60">
        <f t="shared" si="8"/>
        <v>0</v>
      </c>
      <c r="M72" s="61">
        <f t="shared" si="9"/>
        <v>0</v>
      </c>
    </row>
    <row r="73" spans="1:13">
      <c r="A73" s="28">
        <v>64</v>
      </c>
      <c r="B73" s="50"/>
      <c r="C73" s="51"/>
      <c r="D73" s="52"/>
      <c r="E73" s="53"/>
      <c r="F73" s="54">
        <f t="shared" si="5"/>
        <v>0</v>
      </c>
      <c r="G73" s="55"/>
      <c r="H73" s="56">
        <f t="shared" si="6"/>
        <v>0</v>
      </c>
      <c r="I73" s="57"/>
      <c r="J73" s="58">
        <f t="shared" si="7"/>
        <v>0</v>
      </c>
      <c r="K73" s="59"/>
      <c r="L73" s="60">
        <f t="shared" si="8"/>
        <v>0</v>
      </c>
      <c r="M73" s="61">
        <f t="shared" si="9"/>
        <v>0</v>
      </c>
    </row>
    <row r="74" spans="1:13">
      <c r="A74" s="28">
        <v>65</v>
      </c>
      <c r="B74" s="50"/>
      <c r="C74" s="51"/>
      <c r="D74" s="52"/>
      <c r="E74" s="53"/>
      <c r="F74" s="54">
        <f t="shared" ref="F74:F105" si="10">F$3*E74/F$4</f>
        <v>0</v>
      </c>
      <c r="G74" s="55"/>
      <c r="H74" s="56">
        <f t="shared" ref="H74:H105" si="11">IF(H$4=0,0,H$3*G74/H$4)</f>
        <v>0</v>
      </c>
      <c r="I74" s="57"/>
      <c r="J74" s="58">
        <f t="shared" ref="J74:J105" si="12">IF(I74&lt;&gt;"",J$3*J$4/I74,0)</f>
        <v>0</v>
      </c>
      <c r="K74" s="59"/>
      <c r="L74" s="60">
        <f t="shared" ref="L74:L105" si="13">IF(K74&lt;&gt;"",L$3*L$4/K74,0)</f>
        <v>0</v>
      </c>
      <c r="M74" s="61">
        <f t="shared" ref="M74:M105" si="14">F74+H74+J74+L74</f>
        <v>0</v>
      </c>
    </row>
    <row r="75" spans="1:13">
      <c r="A75" s="28">
        <v>66</v>
      </c>
      <c r="B75" s="50"/>
      <c r="C75" s="51"/>
      <c r="D75" s="52"/>
      <c r="E75" s="53"/>
      <c r="F75" s="54">
        <f t="shared" si="10"/>
        <v>0</v>
      </c>
      <c r="G75" s="55"/>
      <c r="H75" s="56">
        <f t="shared" si="11"/>
        <v>0</v>
      </c>
      <c r="I75" s="57"/>
      <c r="J75" s="58">
        <f t="shared" si="12"/>
        <v>0</v>
      </c>
      <c r="K75" s="59"/>
      <c r="L75" s="60">
        <f t="shared" si="13"/>
        <v>0</v>
      </c>
      <c r="M75" s="61">
        <f t="shared" si="14"/>
        <v>0</v>
      </c>
    </row>
    <row r="76" spans="1:13">
      <c r="A76" s="28">
        <v>67</v>
      </c>
      <c r="B76" s="50"/>
      <c r="C76" s="51"/>
      <c r="D76" s="52"/>
      <c r="E76" s="53"/>
      <c r="F76" s="54">
        <f t="shared" si="10"/>
        <v>0</v>
      </c>
      <c r="G76" s="55"/>
      <c r="H76" s="56">
        <f t="shared" si="11"/>
        <v>0</v>
      </c>
      <c r="I76" s="57"/>
      <c r="J76" s="58">
        <f t="shared" si="12"/>
        <v>0</v>
      </c>
      <c r="K76" s="59"/>
      <c r="L76" s="60">
        <f t="shared" si="13"/>
        <v>0</v>
      </c>
      <c r="M76" s="61">
        <f t="shared" si="14"/>
        <v>0</v>
      </c>
    </row>
    <row r="77" spans="1:13">
      <c r="A77" s="28">
        <v>68</v>
      </c>
      <c r="B77" s="50"/>
      <c r="C77" s="51"/>
      <c r="D77" s="52"/>
      <c r="E77" s="53"/>
      <c r="F77" s="54">
        <f t="shared" si="10"/>
        <v>0</v>
      </c>
      <c r="G77" s="55"/>
      <c r="H77" s="56">
        <f t="shared" si="11"/>
        <v>0</v>
      </c>
      <c r="I77" s="57"/>
      <c r="J77" s="58">
        <f t="shared" si="12"/>
        <v>0</v>
      </c>
      <c r="K77" s="59"/>
      <c r="L77" s="60">
        <f t="shared" si="13"/>
        <v>0</v>
      </c>
      <c r="M77" s="61">
        <f t="shared" si="14"/>
        <v>0</v>
      </c>
    </row>
    <row r="78" spans="1:13">
      <c r="A78" s="28">
        <v>69</v>
      </c>
      <c r="B78" s="50"/>
      <c r="C78" s="51"/>
      <c r="D78" s="52"/>
      <c r="E78" s="53"/>
      <c r="F78" s="54">
        <f t="shared" si="10"/>
        <v>0</v>
      </c>
      <c r="G78" s="55"/>
      <c r="H78" s="56">
        <f t="shared" si="11"/>
        <v>0</v>
      </c>
      <c r="I78" s="57"/>
      <c r="J78" s="58">
        <f t="shared" si="12"/>
        <v>0</v>
      </c>
      <c r="K78" s="59"/>
      <c r="L78" s="60">
        <f t="shared" si="13"/>
        <v>0</v>
      </c>
      <c r="M78" s="61">
        <f t="shared" si="14"/>
        <v>0</v>
      </c>
    </row>
    <row r="79" spans="1:13">
      <c r="A79" s="28">
        <v>70</v>
      </c>
      <c r="B79" s="50"/>
      <c r="C79" s="51"/>
      <c r="D79" s="52"/>
      <c r="E79" s="53"/>
      <c r="F79" s="54">
        <f t="shared" si="10"/>
        <v>0</v>
      </c>
      <c r="G79" s="55"/>
      <c r="H79" s="56">
        <f t="shared" si="11"/>
        <v>0</v>
      </c>
      <c r="I79" s="57"/>
      <c r="J79" s="58">
        <f t="shared" si="12"/>
        <v>0</v>
      </c>
      <c r="K79" s="59"/>
      <c r="L79" s="60">
        <f t="shared" si="13"/>
        <v>0</v>
      </c>
      <c r="M79" s="61">
        <f t="shared" si="14"/>
        <v>0</v>
      </c>
    </row>
    <row r="80" spans="1:13">
      <c r="A80" s="28">
        <v>71</v>
      </c>
      <c r="B80" s="50"/>
      <c r="C80" s="51"/>
      <c r="D80" s="52"/>
      <c r="E80" s="53"/>
      <c r="F80" s="54">
        <f t="shared" si="10"/>
        <v>0</v>
      </c>
      <c r="G80" s="55"/>
      <c r="H80" s="56">
        <f t="shared" si="11"/>
        <v>0</v>
      </c>
      <c r="I80" s="57"/>
      <c r="J80" s="58">
        <f t="shared" si="12"/>
        <v>0</v>
      </c>
      <c r="K80" s="59"/>
      <c r="L80" s="60">
        <f t="shared" si="13"/>
        <v>0</v>
      </c>
      <c r="M80" s="61">
        <f t="shared" si="14"/>
        <v>0</v>
      </c>
    </row>
    <row r="81" spans="1:13">
      <c r="A81" s="28">
        <v>72</v>
      </c>
      <c r="B81" s="50"/>
      <c r="C81" s="51"/>
      <c r="D81" s="52"/>
      <c r="E81" s="53"/>
      <c r="F81" s="54">
        <f t="shared" si="10"/>
        <v>0</v>
      </c>
      <c r="G81" s="55"/>
      <c r="H81" s="56">
        <f t="shared" si="11"/>
        <v>0</v>
      </c>
      <c r="I81" s="57"/>
      <c r="J81" s="58">
        <f t="shared" si="12"/>
        <v>0</v>
      </c>
      <c r="K81" s="59"/>
      <c r="L81" s="60">
        <f t="shared" si="13"/>
        <v>0</v>
      </c>
      <c r="M81" s="61">
        <f t="shared" si="14"/>
        <v>0</v>
      </c>
    </row>
    <row r="82" spans="1:13">
      <c r="A82" s="28">
        <v>73</v>
      </c>
      <c r="B82" s="50"/>
      <c r="C82" s="51"/>
      <c r="D82" s="52"/>
      <c r="E82" s="53"/>
      <c r="F82" s="54">
        <f t="shared" si="10"/>
        <v>0</v>
      </c>
      <c r="G82" s="55"/>
      <c r="H82" s="56">
        <f t="shared" si="11"/>
        <v>0</v>
      </c>
      <c r="I82" s="57"/>
      <c r="J82" s="58">
        <f t="shared" si="12"/>
        <v>0</v>
      </c>
      <c r="K82" s="59"/>
      <c r="L82" s="60">
        <f t="shared" si="13"/>
        <v>0</v>
      </c>
      <c r="M82" s="61">
        <f t="shared" si="14"/>
        <v>0</v>
      </c>
    </row>
    <row r="83" spans="1:13">
      <c r="A83" s="28">
        <v>74</v>
      </c>
      <c r="B83" s="50"/>
      <c r="C83" s="51"/>
      <c r="D83" s="52"/>
      <c r="E83" s="53"/>
      <c r="F83" s="54">
        <f t="shared" si="10"/>
        <v>0</v>
      </c>
      <c r="G83" s="55"/>
      <c r="H83" s="56">
        <f t="shared" si="11"/>
        <v>0</v>
      </c>
      <c r="I83" s="57"/>
      <c r="J83" s="58">
        <f t="shared" si="12"/>
        <v>0</v>
      </c>
      <c r="K83" s="59"/>
      <c r="L83" s="60">
        <f t="shared" si="13"/>
        <v>0</v>
      </c>
      <c r="M83" s="61">
        <f t="shared" si="14"/>
        <v>0</v>
      </c>
    </row>
    <row r="84" spans="1:13">
      <c r="A84" s="28">
        <v>75</v>
      </c>
      <c r="B84" s="50"/>
      <c r="C84" s="51"/>
      <c r="D84" s="52"/>
      <c r="E84" s="53"/>
      <c r="F84" s="54">
        <f t="shared" si="10"/>
        <v>0</v>
      </c>
      <c r="G84" s="55"/>
      <c r="H84" s="56">
        <f t="shared" si="11"/>
        <v>0</v>
      </c>
      <c r="I84" s="57"/>
      <c r="J84" s="58">
        <f t="shared" si="12"/>
        <v>0</v>
      </c>
      <c r="K84" s="59"/>
      <c r="L84" s="60">
        <f t="shared" si="13"/>
        <v>0</v>
      </c>
      <c r="M84" s="61">
        <f t="shared" si="14"/>
        <v>0</v>
      </c>
    </row>
    <row r="85" spans="1:13">
      <c r="A85" s="28">
        <v>76</v>
      </c>
      <c r="B85" s="50"/>
      <c r="C85" s="51"/>
      <c r="D85" s="52"/>
      <c r="E85" s="53"/>
      <c r="F85" s="54">
        <f t="shared" si="10"/>
        <v>0</v>
      </c>
      <c r="G85" s="55"/>
      <c r="H85" s="56">
        <f t="shared" si="11"/>
        <v>0</v>
      </c>
      <c r="I85" s="57"/>
      <c r="J85" s="58">
        <f t="shared" si="12"/>
        <v>0</v>
      </c>
      <c r="K85" s="59"/>
      <c r="L85" s="60">
        <f t="shared" si="13"/>
        <v>0</v>
      </c>
      <c r="M85" s="61">
        <f t="shared" si="14"/>
        <v>0</v>
      </c>
    </row>
    <row r="86" spans="1:13">
      <c r="A86" s="28">
        <v>77</v>
      </c>
      <c r="B86" s="50"/>
      <c r="C86" s="51"/>
      <c r="D86" s="52"/>
      <c r="E86" s="53"/>
      <c r="F86" s="54">
        <f t="shared" si="10"/>
        <v>0</v>
      </c>
      <c r="G86" s="55"/>
      <c r="H86" s="56">
        <f t="shared" si="11"/>
        <v>0</v>
      </c>
      <c r="I86" s="57"/>
      <c r="J86" s="58">
        <f t="shared" si="12"/>
        <v>0</v>
      </c>
      <c r="K86" s="59"/>
      <c r="L86" s="60">
        <f t="shared" si="13"/>
        <v>0</v>
      </c>
      <c r="M86" s="61">
        <f t="shared" si="14"/>
        <v>0</v>
      </c>
    </row>
    <row r="87" spans="1:13">
      <c r="A87" s="28">
        <v>78</v>
      </c>
      <c r="B87" s="50"/>
      <c r="C87" s="51"/>
      <c r="D87" s="52"/>
      <c r="E87" s="53"/>
      <c r="F87" s="54">
        <f t="shared" si="10"/>
        <v>0</v>
      </c>
      <c r="G87" s="55"/>
      <c r="H87" s="56">
        <f t="shared" si="11"/>
        <v>0</v>
      </c>
      <c r="I87" s="57"/>
      <c r="J87" s="58">
        <f t="shared" si="12"/>
        <v>0</v>
      </c>
      <c r="K87" s="59"/>
      <c r="L87" s="60">
        <f t="shared" si="13"/>
        <v>0</v>
      </c>
      <c r="M87" s="61">
        <f t="shared" si="14"/>
        <v>0</v>
      </c>
    </row>
    <row r="88" spans="1:13">
      <c r="A88" s="28">
        <v>79</v>
      </c>
      <c r="B88" s="50"/>
      <c r="C88" s="51"/>
      <c r="D88" s="52"/>
      <c r="E88" s="53"/>
      <c r="F88" s="54">
        <f t="shared" si="10"/>
        <v>0</v>
      </c>
      <c r="G88" s="55"/>
      <c r="H88" s="56">
        <f t="shared" si="11"/>
        <v>0</v>
      </c>
      <c r="I88" s="57"/>
      <c r="J88" s="58">
        <f t="shared" si="12"/>
        <v>0</v>
      </c>
      <c r="K88" s="59"/>
      <c r="L88" s="60">
        <f t="shared" si="13"/>
        <v>0</v>
      </c>
      <c r="M88" s="61">
        <f t="shared" si="14"/>
        <v>0</v>
      </c>
    </row>
    <row r="89" spans="1:13">
      <c r="A89" s="28">
        <v>80</v>
      </c>
      <c r="B89" s="50"/>
      <c r="C89" s="51"/>
      <c r="D89" s="52"/>
      <c r="E89" s="53"/>
      <c r="F89" s="54">
        <f t="shared" si="10"/>
        <v>0</v>
      </c>
      <c r="G89" s="55"/>
      <c r="H89" s="56">
        <f t="shared" si="11"/>
        <v>0</v>
      </c>
      <c r="I89" s="57"/>
      <c r="J89" s="58">
        <f t="shared" si="12"/>
        <v>0</v>
      </c>
      <c r="K89" s="59"/>
      <c r="L89" s="60">
        <f t="shared" si="13"/>
        <v>0</v>
      </c>
      <c r="M89" s="61">
        <f t="shared" si="14"/>
        <v>0</v>
      </c>
    </row>
    <row r="90" spans="1:13">
      <c r="A90" s="28">
        <v>81</v>
      </c>
      <c r="B90" s="50"/>
      <c r="C90" s="51"/>
      <c r="D90" s="52"/>
      <c r="E90" s="53"/>
      <c r="F90" s="54">
        <f t="shared" si="10"/>
        <v>0</v>
      </c>
      <c r="G90" s="55"/>
      <c r="H90" s="56">
        <f t="shared" si="11"/>
        <v>0</v>
      </c>
      <c r="I90" s="57"/>
      <c r="J90" s="58">
        <f t="shared" si="12"/>
        <v>0</v>
      </c>
      <c r="K90" s="59"/>
      <c r="L90" s="60">
        <f t="shared" si="13"/>
        <v>0</v>
      </c>
      <c r="M90" s="61">
        <f t="shared" si="14"/>
        <v>0</v>
      </c>
    </row>
    <row r="91" spans="1:13">
      <c r="A91" s="28">
        <v>82</v>
      </c>
      <c r="B91" s="50"/>
      <c r="C91" s="51"/>
      <c r="D91" s="52"/>
      <c r="E91" s="53"/>
      <c r="F91" s="54">
        <f t="shared" si="10"/>
        <v>0</v>
      </c>
      <c r="G91" s="55"/>
      <c r="H91" s="56">
        <f t="shared" si="11"/>
        <v>0</v>
      </c>
      <c r="I91" s="57"/>
      <c r="J91" s="58">
        <f t="shared" si="12"/>
        <v>0</v>
      </c>
      <c r="K91" s="59"/>
      <c r="L91" s="60">
        <f t="shared" si="13"/>
        <v>0</v>
      </c>
      <c r="M91" s="61">
        <f t="shared" si="14"/>
        <v>0</v>
      </c>
    </row>
    <row r="92" spans="1:13">
      <c r="A92" s="28">
        <v>83</v>
      </c>
      <c r="B92" s="50"/>
      <c r="C92" s="51"/>
      <c r="D92" s="52"/>
      <c r="E92" s="53"/>
      <c r="F92" s="54">
        <f t="shared" si="10"/>
        <v>0</v>
      </c>
      <c r="G92" s="55"/>
      <c r="H92" s="56">
        <f t="shared" si="11"/>
        <v>0</v>
      </c>
      <c r="I92" s="57"/>
      <c r="J92" s="58">
        <f t="shared" si="12"/>
        <v>0</v>
      </c>
      <c r="K92" s="59"/>
      <c r="L92" s="60">
        <f t="shared" si="13"/>
        <v>0</v>
      </c>
      <c r="M92" s="61">
        <f t="shared" si="14"/>
        <v>0</v>
      </c>
    </row>
    <row r="93" spans="1:13">
      <c r="A93" s="28">
        <v>84</v>
      </c>
      <c r="B93" s="50"/>
      <c r="C93" s="51"/>
      <c r="D93" s="52"/>
      <c r="E93" s="53"/>
      <c r="F93" s="54">
        <f t="shared" si="10"/>
        <v>0</v>
      </c>
      <c r="G93" s="55"/>
      <c r="H93" s="56">
        <f t="shared" si="11"/>
        <v>0</v>
      </c>
      <c r="I93" s="57"/>
      <c r="J93" s="58">
        <f t="shared" si="12"/>
        <v>0</v>
      </c>
      <c r="K93" s="59"/>
      <c r="L93" s="60">
        <f t="shared" si="13"/>
        <v>0</v>
      </c>
      <c r="M93" s="61">
        <f t="shared" si="14"/>
        <v>0</v>
      </c>
    </row>
    <row r="94" spans="1:13">
      <c r="A94" s="28">
        <v>85</v>
      </c>
      <c r="B94" s="50"/>
      <c r="C94" s="51"/>
      <c r="D94" s="52"/>
      <c r="E94" s="53"/>
      <c r="F94" s="54">
        <f t="shared" si="10"/>
        <v>0</v>
      </c>
      <c r="G94" s="55"/>
      <c r="H94" s="56">
        <f t="shared" si="11"/>
        <v>0</v>
      </c>
      <c r="I94" s="57"/>
      <c r="J94" s="58">
        <f t="shared" si="12"/>
        <v>0</v>
      </c>
      <c r="K94" s="59"/>
      <c r="L94" s="60">
        <f t="shared" si="13"/>
        <v>0</v>
      </c>
      <c r="M94" s="61">
        <f t="shared" si="14"/>
        <v>0</v>
      </c>
    </row>
    <row r="95" spans="1:13">
      <c r="A95" s="28">
        <v>86</v>
      </c>
      <c r="B95" s="50"/>
      <c r="C95" s="51"/>
      <c r="D95" s="52"/>
      <c r="E95" s="53"/>
      <c r="F95" s="54">
        <f t="shared" si="10"/>
        <v>0</v>
      </c>
      <c r="G95" s="55"/>
      <c r="H95" s="56">
        <f t="shared" si="11"/>
        <v>0</v>
      </c>
      <c r="I95" s="57"/>
      <c r="J95" s="58">
        <f t="shared" si="12"/>
        <v>0</v>
      </c>
      <c r="K95" s="59"/>
      <c r="L95" s="60">
        <f t="shared" si="13"/>
        <v>0</v>
      </c>
      <c r="M95" s="61">
        <f t="shared" si="14"/>
        <v>0</v>
      </c>
    </row>
    <row r="96" spans="1:13">
      <c r="A96" s="28">
        <v>87</v>
      </c>
      <c r="B96" s="50"/>
      <c r="C96" s="51"/>
      <c r="D96" s="52"/>
      <c r="E96" s="53"/>
      <c r="F96" s="54">
        <f t="shared" si="10"/>
        <v>0</v>
      </c>
      <c r="G96" s="55"/>
      <c r="H96" s="56">
        <f t="shared" si="11"/>
        <v>0</v>
      </c>
      <c r="I96" s="57"/>
      <c r="J96" s="58">
        <f t="shared" si="12"/>
        <v>0</v>
      </c>
      <c r="K96" s="59"/>
      <c r="L96" s="60">
        <f t="shared" si="13"/>
        <v>0</v>
      </c>
      <c r="M96" s="61">
        <f t="shared" si="14"/>
        <v>0</v>
      </c>
    </row>
    <row r="97" spans="1:13">
      <c r="A97" s="28">
        <v>88</v>
      </c>
      <c r="B97" s="50"/>
      <c r="C97" s="51"/>
      <c r="D97" s="52"/>
      <c r="E97" s="53"/>
      <c r="F97" s="54">
        <f t="shared" si="10"/>
        <v>0</v>
      </c>
      <c r="G97" s="55"/>
      <c r="H97" s="56">
        <f t="shared" si="11"/>
        <v>0</v>
      </c>
      <c r="I97" s="57"/>
      <c r="J97" s="58">
        <f t="shared" si="12"/>
        <v>0</v>
      </c>
      <c r="K97" s="59"/>
      <c r="L97" s="60">
        <f t="shared" si="13"/>
        <v>0</v>
      </c>
      <c r="M97" s="61">
        <f t="shared" si="14"/>
        <v>0</v>
      </c>
    </row>
    <row r="98" spans="1:13">
      <c r="A98" s="28">
        <v>89</v>
      </c>
      <c r="B98" s="50"/>
      <c r="C98" s="51"/>
      <c r="D98" s="52"/>
      <c r="E98" s="53"/>
      <c r="F98" s="54">
        <f t="shared" si="10"/>
        <v>0</v>
      </c>
      <c r="G98" s="55"/>
      <c r="H98" s="56">
        <f t="shared" si="11"/>
        <v>0</v>
      </c>
      <c r="I98" s="57"/>
      <c r="J98" s="58">
        <f t="shared" si="12"/>
        <v>0</v>
      </c>
      <c r="K98" s="59"/>
      <c r="L98" s="60">
        <f t="shared" si="13"/>
        <v>0</v>
      </c>
      <c r="M98" s="61">
        <f t="shared" si="14"/>
        <v>0</v>
      </c>
    </row>
    <row r="99" spans="1:13">
      <c r="A99" s="28">
        <v>90</v>
      </c>
      <c r="B99" s="50"/>
      <c r="C99" s="51"/>
      <c r="D99" s="52"/>
      <c r="E99" s="53"/>
      <c r="F99" s="54">
        <f t="shared" si="10"/>
        <v>0</v>
      </c>
      <c r="G99" s="55"/>
      <c r="H99" s="56">
        <f t="shared" si="11"/>
        <v>0</v>
      </c>
      <c r="I99" s="57"/>
      <c r="J99" s="58">
        <f t="shared" si="12"/>
        <v>0</v>
      </c>
      <c r="K99" s="59"/>
      <c r="L99" s="60">
        <f t="shared" si="13"/>
        <v>0</v>
      </c>
      <c r="M99" s="61">
        <f t="shared" si="14"/>
        <v>0</v>
      </c>
    </row>
  </sheetData>
  <mergeCells count="11">
    <mergeCell ref="A1:J1"/>
    <mergeCell ref="M3:M8"/>
    <mergeCell ref="A4:C4"/>
    <mergeCell ref="E5:F6"/>
    <mergeCell ref="G5:H6"/>
    <mergeCell ref="I5:J6"/>
    <mergeCell ref="K5:L6"/>
    <mergeCell ref="E7:F7"/>
    <mergeCell ref="G7:H7"/>
    <mergeCell ref="I7:J7"/>
    <mergeCell ref="K7:L7"/>
  </mergeCells>
  <conditionalFormatting sqref="M10:M9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4">
    <dataValidation type="whole" allowBlank="1" showInputMessage="1" showErrorMessage="1" errorTitle="Ошибка ввода данных" error="Результат участника должен быть от 0 до 32 баллов." prompt="Результат участника должен быть от 0 до 32 баллов." sqref="E10:E99">
      <formula1>0</formula1>
      <formula2>42</formula2>
    </dataValidation>
    <dataValidation type="decimal" allowBlank="1" showInputMessage="1" showErrorMessage="1" errorTitle="Ошибка ввода данных" error="Результат участника должен быть от 0 до 10 баллов. Дробные числа вносим через запятую, а не точку." prompt="Если участник не приступал к выполнению этапа или не набрал баллов, то оставляем ячейку ПУСТОЙ. Дробные числа вносим через запятую, а не точку." sqref="G10:G99">
      <formula1>0</formula1>
      <formula2>10</formula2>
    </dataValidation>
    <dataValidation type="decimal" operator="greaterThan" allowBlank="1" showInputMessage="1" showErrorMessage="1" error="Результат легкой атлетики заносите числом строго в секундах. Например, 90 или 123,5. Если участник не выступил на этапе, оставляйте ячейку ПУСТОЙ." prompt="Результат легкой атлетики заносите числом строго в секундах. Например, 90 или 123,5. Если участник не выступил на этапе, оставляйте ячейку ПУСТОЙ." sqref="I10:I99">
      <formula1>0</formula1>
      <formula2>0</formula2>
    </dataValidation>
    <dataValidation type="decimal" operator="greaterThan" allowBlank="1" showInputMessage="1" showErrorMessage="1" errorTitle="Ошибка ввода данных" error="Если участник не приступал к выполнению этапа или не набрал баллов, то оставляем ячейку ПУСТОЙ" prompt="Если участник не приступал к выполнению этапа или не набрал баллов, то оставляем ячейку ПУСТОЙ" sqref="K10:K99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opLeftCell="A4" workbookViewId="0">
      <selection activeCell="K16" sqref="K16"/>
    </sheetView>
  </sheetViews>
  <sheetFormatPr defaultColWidth="8.7109375" defaultRowHeight="15"/>
  <cols>
    <col min="2" max="2" width="26" customWidth="1"/>
    <col min="3" max="3" width="12.28515625" customWidth="1"/>
    <col min="4" max="4" width="13.7109375" customWidth="1"/>
    <col min="5" max="5" width="14.28515625" customWidth="1"/>
    <col min="6" max="6" width="12" customWidth="1"/>
    <col min="7" max="7" width="15.7109375" customWidth="1"/>
  </cols>
  <sheetData>
    <row r="1" spans="1:7">
      <c r="A1" s="62" t="s">
        <v>43</v>
      </c>
    </row>
    <row r="2" spans="1:7">
      <c r="A2" s="63"/>
    </row>
    <row r="3" spans="1:7">
      <c r="A3" s="63"/>
    </row>
    <row r="4" spans="1:7">
      <c r="A4" s="63"/>
    </row>
    <row r="5" spans="1:7">
      <c r="A5" s="63"/>
    </row>
    <row r="6" spans="1:7">
      <c r="A6" s="3" t="s">
        <v>44</v>
      </c>
      <c r="B6" s="3"/>
      <c r="C6" s="3"/>
      <c r="D6" s="3"/>
      <c r="E6" s="3"/>
      <c r="F6" s="3"/>
      <c r="G6" s="3"/>
    </row>
    <row r="7" spans="1:7">
      <c r="A7" s="2" t="s">
        <v>45</v>
      </c>
      <c r="B7" s="2"/>
      <c r="C7" s="2"/>
      <c r="D7" s="2"/>
      <c r="E7" s="2"/>
      <c r="F7" s="2"/>
      <c r="G7" s="2"/>
    </row>
    <row r="8" spans="1:7">
      <c r="A8" s="2" t="s">
        <v>46</v>
      </c>
      <c r="B8" s="2"/>
      <c r="C8" s="2"/>
      <c r="D8" s="2"/>
      <c r="E8" s="2"/>
      <c r="F8" s="2"/>
      <c r="G8" s="2"/>
    </row>
    <row r="9" spans="1:7">
      <c r="A9" s="64"/>
      <c r="B9" s="64"/>
      <c r="C9" s="64"/>
      <c r="D9" s="64"/>
      <c r="E9" s="65"/>
      <c r="F9" s="65"/>
      <c r="G9" s="65"/>
    </row>
    <row r="10" spans="1:7" ht="15.75">
      <c r="A10" s="2" t="s">
        <v>47</v>
      </c>
      <c r="B10" s="2"/>
      <c r="C10" s="2"/>
      <c r="D10" s="2"/>
      <c r="E10" s="2"/>
      <c r="F10" s="2"/>
      <c r="G10" s="2"/>
    </row>
    <row r="11" spans="1:7" ht="15.75">
      <c r="A11" s="2" t="s">
        <v>48</v>
      </c>
      <c r="B11" s="2"/>
      <c r="C11" s="2"/>
      <c r="D11" s="2"/>
      <c r="E11" s="2"/>
      <c r="F11" s="2"/>
      <c r="G11" s="2"/>
    </row>
    <row r="12" spans="1:7">
      <c r="A12" s="1" t="s">
        <v>49</v>
      </c>
      <c r="B12" s="1"/>
      <c r="C12" s="1"/>
      <c r="D12" s="1"/>
      <c r="E12" s="1"/>
      <c r="F12" s="1"/>
      <c r="G12" s="1"/>
    </row>
    <row r="13" spans="1:7" ht="60">
      <c r="A13" s="66" t="s">
        <v>13</v>
      </c>
      <c r="B13" s="67" t="s">
        <v>50</v>
      </c>
      <c r="C13" s="66" t="s">
        <v>51</v>
      </c>
      <c r="D13" s="68" t="s">
        <v>52</v>
      </c>
      <c r="E13" s="69" t="s">
        <v>53</v>
      </c>
      <c r="F13" s="66" t="s">
        <v>54</v>
      </c>
      <c r="G13" s="70" t="s">
        <v>55</v>
      </c>
    </row>
    <row r="14" spans="1:7">
      <c r="A14" s="28">
        <v>1</v>
      </c>
      <c r="B14" s="71" t="str">
        <f>'Рабочий протокол 9-11кл. юноши'!C10</f>
        <v>Башарин Данила</v>
      </c>
      <c r="C14" s="72" t="str">
        <f>'Рабочий протокол 9-11кл. юноши'!B10</f>
        <v>Удимская №1</v>
      </c>
      <c r="D14" s="61">
        <f>'Рабочий протокол 9-11кл. юноши'!M10</f>
        <v>86.904761904761898</v>
      </c>
      <c r="E14" s="61">
        <f>'Рабочий протокол 9-11кл. юноши'!M10</f>
        <v>86.904761904761898</v>
      </c>
      <c r="F14" s="28">
        <f t="shared" ref="F14:F45" si="0">RANK(E14,E$14:E$103,0)</f>
        <v>1</v>
      </c>
      <c r="G14" s="73" t="str">
        <f t="shared" ref="G14:G45" si="1">IF(F14=1,"Победитель",IF(E14&gt;50,"Призёр",IF(B14=0,,"Участник")))</f>
        <v>Победитель</v>
      </c>
    </row>
    <row r="15" spans="1:7">
      <c r="A15" s="28">
        <v>2</v>
      </c>
      <c r="B15" s="71" t="str">
        <f>'Рабочий протокол 9-11кл. юноши'!C11</f>
        <v>Кучин Даниил</v>
      </c>
      <c r="C15" s="72" t="str">
        <f>'Рабочий протокол 9-11кл. юноши'!B11</f>
        <v>Удимская №1</v>
      </c>
      <c r="D15" s="61">
        <f>'Рабочий протокол 9-11кл. юноши'!M11</f>
        <v>80.855027540325864</v>
      </c>
      <c r="E15" s="61">
        <f>'Рабочий протокол 9-11кл. юноши'!M11</f>
        <v>80.855027540325864</v>
      </c>
      <c r="F15" s="28">
        <f t="shared" si="0"/>
        <v>2</v>
      </c>
      <c r="G15" s="73" t="str">
        <f t="shared" si="1"/>
        <v>Призёр</v>
      </c>
    </row>
    <row r="16" spans="1:7">
      <c r="A16" s="28">
        <v>3</v>
      </c>
      <c r="B16" s="71" t="str">
        <f>'Рабочий протокол 9-11кл. юноши'!C12</f>
        <v>Мокрецов Егор</v>
      </c>
      <c r="C16" s="72" t="str">
        <f>'Рабочий протокол 9-11кл. юноши'!B12</f>
        <v>Шипицынская</v>
      </c>
      <c r="D16" s="61">
        <f>'Рабочий протокол 9-11кл. юноши'!M12</f>
        <v>71.904904306220104</v>
      </c>
      <c r="E16" s="61">
        <f>'Рабочий протокол 9-11кл. юноши'!M12</f>
        <v>71.904904306220104</v>
      </c>
      <c r="F16" s="28">
        <f t="shared" si="0"/>
        <v>3</v>
      </c>
      <c r="G16" s="73" t="str">
        <f t="shared" si="1"/>
        <v>Призёр</v>
      </c>
    </row>
    <row r="17" spans="1:7">
      <c r="A17" s="28">
        <v>4</v>
      </c>
      <c r="B17" s="71" t="str">
        <f>'Рабочий протокол 9-11кл. юноши'!C13</f>
        <v>Мокрецов Даниил</v>
      </c>
      <c r="C17" s="72" t="str">
        <f>'Рабочий протокол 9-11кл. юноши'!B13</f>
        <v>Шипицынская</v>
      </c>
      <c r="D17" s="61">
        <f>'Рабочий протокол 9-11кл. юноши'!M13</f>
        <v>63.684207818595752</v>
      </c>
      <c r="E17" s="61">
        <f>'Рабочий протокол 9-11кл. юноши'!M13</f>
        <v>63.684207818595752</v>
      </c>
      <c r="F17" s="28">
        <f t="shared" si="0"/>
        <v>7</v>
      </c>
      <c r="G17" s="73" t="str">
        <f t="shared" si="1"/>
        <v>Призёр</v>
      </c>
    </row>
    <row r="18" spans="1:7">
      <c r="A18" s="28">
        <v>5</v>
      </c>
      <c r="B18" s="71" t="str">
        <f>'Рабочий протокол 9-11кл. юноши'!C14</f>
        <v>Ковалёв Артемий</v>
      </c>
      <c r="C18" s="72" t="str">
        <f>'Рабочий протокол 9-11кл. юноши'!B14</f>
        <v>Шипицынская</v>
      </c>
      <c r="D18" s="61">
        <f>'Рабочий протокол 9-11кл. юноши'!M14</f>
        <v>54.939667986455504</v>
      </c>
      <c r="E18" s="61">
        <f>'Рабочий протокол 9-11кл. юноши'!M14</f>
        <v>54.939667986455504</v>
      </c>
      <c r="F18" s="28">
        <f t="shared" si="0"/>
        <v>8</v>
      </c>
      <c r="G18" s="73" t="str">
        <f t="shared" si="1"/>
        <v>Призёр</v>
      </c>
    </row>
    <row r="19" spans="1:7">
      <c r="A19" s="28">
        <v>6</v>
      </c>
      <c r="B19" s="71" t="str">
        <f>'Рабочий протокол 9-11кл. юноши'!C15</f>
        <v>Соломатин Артём</v>
      </c>
      <c r="C19" s="72" t="str">
        <f>'Рабочий протокол 9-11кл. юноши'!B15</f>
        <v>Шипицынская</v>
      </c>
      <c r="D19" s="61">
        <f>'Рабочий протокол 9-11кл. юноши'!M15</f>
        <v>68.038558036722705</v>
      </c>
      <c r="E19" s="61">
        <f>'Рабочий протокол 9-11кл. юноши'!M15</f>
        <v>68.038558036722705</v>
      </c>
      <c r="F19" s="28">
        <f t="shared" si="0"/>
        <v>5</v>
      </c>
      <c r="G19" s="73" t="str">
        <f t="shared" si="1"/>
        <v>Призёр</v>
      </c>
    </row>
    <row r="20" spans="1:7">
      <c r="A20" s="28">
        <v>7</v>
      </c>
      <c r="B20" s="71" t="str">
        <f>'Рабочий протокол 9-11кл. юноши'!C16</f>
        <v>Зеленцов Никита</v>
      </c>
      <c r="C20" s="72" t="str">
        <f>'Рабочий протокол 9-11кл. юноши'!B16</f>
        <v>Сольвычегодская</v>
      </c>
      <c r="D20" s="61">
        <f>'Рабочий протокол 9-11кл. юноши'!M16</f>
        <v>70.083029055966861</v>
      </c>
      <c r="E20" s="61">
        <f>'Рабочий протокол 9-11кл. юноши'!M16</f>
        <v>70.083029055966861</v>
      </c>
      <c r="F20" s="28">
        <f t="shared" si="0"/>
        <v>4</v>
      </c>
      <c r="G20" s="73" t="str">
        <f t="shared" si="1"/>
        <v>Призёр</v>
      </c>
    </row>
    <row r="21" spans="1:7">
      <c r="A21" s="28">
        <v>8</v>
      </c>
      <c r="B21" s="71" t="str">
        <f>'Рабочий протокол 9-11кл. юноши'!C17</f>
        <v>Кобелев Арсений</v>
      </c>
      <c r="C21" s="72" t="str">
        <f>'Рабочий протокол 9-11кл. юноши'!B17</f>
        <v>Сольвычегодская</v>
      </c>
      <c r="D21" s="61">
        <f>'Рабочий протокол 9-11кл. юноши'!M17</f>
        <v>36.163176446195315</v>
      </c>
      <c r="E21" s="61">
        <f>'Рабочий протокол 9-11кл. юноши'!M17</f>
        <v>36.163176446195315</v>
      </c>
      <c r="F21" s="28">
        <f t="shared" si="0"/>
        <v>9</v>
      </c>
      <c r="G21" s="73" t="str">
        <f t="shared" si="1"/>
        <v>Участник</v>
      </c>
    </row>
    <row r="22" spans="1:7">
      <c r="A22" s="28">
        <v>9</v>
      </c>
      <c r="B22" s="71" t="str">
        <f>'Рабочий протокол 9-11кл. юноши'!C18</f>
        <v>Ардеев Ян</v>
      </c>
      <c r="C22" s="72" t="str">
        <f>'Рабочий протокол 9-11кл. юноши'!B18</f>
        <v>Приводинская</v>
      </c>
      <c r="D22" s="61">
        <f>'Рабочий протокол 9-11кл. юноши'!M18</f>
        <v>65.854469650367278</v>
      </c>
      <c r="E22" s="61">
        <f>'Рабочий протокол 9-11кл. юноши'!M18</f>
        <v>65.854469650367278</v>
      </c>
      <c r="F22" s="28">
        <f t="shared" si="0"/>
        <v>6</v>
      </c>
      <c r="G22" s="73" t="str">
        <f t="shared" si="1"/>
        <v>Призёр</v>
      </c>
    </row>
    <row r="23" spans="1:7">
      <c r="A23" s="28">
        <v>10</v>
      </c>
      <c r="B23" s="71">
        <f>'Рабочий протокол 9-11кл. юноши'!C19</f>
        <v>0</v>
      </c>
      <c r="C23" s="72">
        <f>'Рабочий протокол 9-11кл. юноши'!B19</f>
        <v>0</v>
      </c>
      <c r="D23" s="61">
        <f>'Рабочий протокол 9-11кл. юноши'!M19</f>
        <v>0</v>
      </c>
      <c r="E23" s="61">
        <f>'Рабочий протокол 9-11кл. юноши'!M19</f>
        <v>0</v>
      </c>
      <c r="F23" s="28">
        <f t="shared" si="0"/>
        <v>10</v>
      </c>
      <c r="G23" s="73">
        <f t="shared" si="1"/>
        <v>0</v>
      </c>
    </row>
    <row r="24" spans="1:7">
      <c r="A24" s="28">
        <v>11</v>
      </c>
      <c r="B24" s="71">
        <f>'Рабочий протокол 9-11кл. юноши'!C20</f>
        <v>0</v>
      </c>
      <c r="C24" s="72">
        <f>'Рабочий протокол 9-11кл. юноши'!B20</f>
        <v>0</v>
      </c>
      <c r="D24" s="61">
        <f>'Рабочий протокол 9-11кл. юноши'!M20</f>
        <v>0</v>
      </c>
      <c r="E24" s="61">
        <f>'Рабочий протокол 9-11кл. юноши'!M20</f>
        <v>0</v>
      </c>
      <c r="F24" s="28">
        <f t="shared" si="0"/>
        <v>10</v>
      </c>
      <c r="G24" s="73">
        <f t="shared" si="1"/>
        <v>0</v>
      </c>
    </row>
    <row r="25" spans="1:7">
      <c r="A25" s="28">
        <v>12</v>
      </c>
      <c r="B25" s="71">
        <f>'Рабочий протокол 9-11кл. юноши'!C21</f>
        <v>0</v>
      </c>
      <c r="C25" s="72">
        <f>'Рабочий протокол 9-11кл. юноши'!B21</f>
        <v>0</v>
      </c>
      <c r="D25" s="61">
        <f>'Рабочий протокол 9-11кл. юноши'!M21</f>
        <v>0</v>
      </c>
      <c r="E25" s="61">
        <f>'Рабочий протокол 9-11кл. юноши'!M21</f>
        <v>0</v>
      </c>
      <c r="F25" s="28">
        <f t="shared" si="0"/>
        <v>10</v>
      </c>
      <c r="G25" s="73">
        <f t="shared" si="1"/>
        <v>0</v>
      </c>
    </row>
    <row r="26" spans="1:7">
      <c r="A26" s="28">
        <v>13</v>
      </c>
      <c r="B26" s="71">
        <f>'Рабочий протокол 9-11кл. юноши'!C22</f>
        <v>0</v>
      </c>
      <c r="C26" s="72">
        <f>'Рабочий протокол 9-11кл. юноши'!B22</f>
        <v>0</v>
      </c>
      <c r="D26" s="61">
        <f>'Рабочий протокол 9-11кл. юноши'!M22</f>
        <v>0</v>
      </c>
      <c r="E26" s="61">
        <f>'Рабочий протокол 9-11кл. юноши'!M22</f>
        <v>0</v>
      </c>
      <c r="F26" s="28">
        <f t="shared" si="0"/>
        <v>10</v>
      </c>
      <c r="G26" s="73">
        <f t="shared" si="1"/>
        <v>0</v>
      </c>
    </row>
    <row r="27" spans="1:7">
      <c r="A27" s="28">
        <v>14</v>
      </c>
      <c r="B27" s="71">
        <f>'Рабочий протокол 9-11кл. юноши'!C23</f>
        <v>0</v>
      </c>
      <c r="C27" s="72">
        <f>'Рабочий протокол 9-11кл. юноши'!B23</f>
        <v>0</v>
      </c>
      <c r="D27" s="61">
        <f>'Рабочий протокол 9-11кл. юноши'!M23</f>
        <v>0</v>
      </c>
      <c r="E27" s="61">
        <f>'Рабочий протокол 9-11кл. юноши'!M23</f>
        <v>0</v>
      </c>
      <c r="F27" s="28">
        <f t="shared" si="0"/>
        <v>10</v>
      </c>
      <c r="G27" s="73">
        <f t="shared" si="1"/>
        <v>0</v>
      </c>
    </row>
    <row r="28" spans="1:7">
      <c r="A28" s="28">
        <v>15</v>
      </c>
      <c r="B28" s="71">
        <f>'Рабочий протокол 9-11кл. юноши'!C24</f>
        <v>0</v>
      </c>
      <c r="C28" s="72">
        <f>'Рабочий протокол 9-11кл. юноши'!B24</f>
        <v>0</v>
      </c>
      <c r="D28" s="61">
        <f>'Рабочий протокол 9-11кл. юноши'!M24</f>
        <v>0</v>
      </c>
      <c r="E28" s="61">
        <f>'Рабочий протокол 9-11кл. юноши'!M24</f>
        <v>0</v>
      </c>
      <c r="F28" s="28">
        <f t="shared" si="0"/>
        <v>10</v>
      </c>
      <c r="G28" s="73">
        <f t="shared" si="1"/>
        <v>0</v>
      </c>
    </row>
    <row r="29" spans="1:7">
      <c r="A29" s="28">
        <v>16</v>
      </c>
      <c r="B29" s="71">
        <f>'Рабочий протокол 9-11кл. юноши'!C25</f>
        <v>0</v>
      </c>
      <c r="C29" s="72">
        <f>'Рабочий протокол 9-11кл. юноши'!B25</f>
        <v>0</v>
      </c>
      <c r="D29" s="61">
        <f>'Рабочий протокол 9-11кл. юноши'!M25</f>
        <v>0</v>
      </c>
      <c r="E29" s="61">
        <f>'Рабочий протокол 9-11кл. юноши'!M25</f>
        <v>0</v>
      </c>
      <c r="F29" s="28">
        <f t="shared" si="0"/>
        <v>10</v>
      </c>
      <c r="G29" s="73">
        <f t="shared" si="1"/>
        <v>0</v>
      </c>
    </row>
    <row r="30" spans="1:7">
      <c r="A30" s="28">
        <v>17</v>
      </c>
      <c r="B30" s="71">
        <f>'Рабочий протокол 9-11кл. юноши'!C26</f>
        <v>0</v>
      </c>
      <c r="C30" s="72">
        <f>'Рабочий протокол 9-11кл. юноши'!B26</f>
        <v>0</v>
      </c>
      <c r="D30" s="61">
        <f>'Рабочий протокол 9-11кл. юноши'!M26</f>
        <v>0</v>
      </c>
      <c r="E30" s="61">
        <f>'Рабочий протокол 9-11кл. юноши'!M26</f>
        <v>0</v>
      </c>
      <c r="F30" s="28">
        <f t="shared" si="0"/>
        <v>10</v>
      </c>
      <c r="G30" s="73">
        <f t="shared" si="1"/>
        <v>0</v>
      </c>
    </row>
    <row r="31" spans="1:7">
      <c r="A31" s="28">
        <v>18</v>
      </c>
      <c r="B31" s="71">
        <f>'Рабочий протокол 9-11кл. юноши'!C27</f>
        <v>0</v>
      </c>
      <c r="C31" s="72">
        <f>'Рабочий протокол 9-11кл. юноши'!B27</f>
        <v>0</v>
      </c>
      <c r="D31" s="61">
        <f>'Рабочий протокол 9-11кл. юноши'!M27</f>
        <v>0</v>
      </c>
      <c r="E31" s="61">
        <f>'Рабочий протокол 9-11кл. юноши'!M27</f>
        <v>0</v>
      </c>
      <c r="F31" s="28">
        <f t="shared" si="0"/>
        <v>10</v>
      </c>
      <c r="G31" s="73">
        <f t="shared" si="1"/>
        <v>0</v>
      </c>
    </row>
    <row r="32" spans="1:7">
      <c r="A32" s="28">
        <v>19</v>
      </c>
      <c r="B32" s="71">
        <f>'Рабочий протокол 9-11кл. юноши'!C28</f>
        <v>0</v>
      </c>
      <c r="C32" s="72">
        <f>'Рабочий протокол 9-11кл. юноши'!B28</f>
        <v>0</v>
      </c>
      <c r="D32" s="61">
        <f>'Рабочий протокол 9-11кл. юноши'!M28</f>
        <v>0</v>
      </c>
      <c r="E32" s="61">
        <f>'Рабочий протокол 9-11кл. юноши'!M28</f>
        <v>0</v>
      </c>
      <c r="F32" s="28">
        <f t="shared" si="0"/>
        <v>10</v>
      </c>
      <c r="G32" s="73">
        <f t="shared" si="1"/>
        <v>0</v>
      </c>
    </row>
    <row r="33" spans="1:7">
      <c r="A33" s="28">
        <v>20</v>
      </c>
      <c r="B33" s="71">
        <f>'Рабочий протокол 9-11кл. юноши'!C29</f>
        <v>0</v>
      </c>
      <c r="C33" s="72">
        <f>'Рабочий протокол 9-11кл. юноши'!B29</f>
        <v>0</v>
      </c>
      <c r="D33" s="61">
        <f>'Рабочий протокол 9-11кл. юноши'!M29</f>
        <v>0</v>
      </c>
      <c r="E33" s="61">
        <f>'Рабочий протокол 9-11кл. юноши'!M29</f>
        <v>0</v>
      </c>
      <c r="F33" s="28">
        <f t="shared" si="0"/>
        <v>10</v>
      </c>
      <c r="G33" s="73">
        <f t="shared" si="1"/>
        <v>0</v>
      </c>
    </row>
    <row r="34" spans="1:7">
      <c r="A34" s="28">
        <v>21</v>
      </c>
      <c r="B34" s="71">
        <f>'Рабочий протокол 9-11кл. юноши'!C30</f>
        <v>0</v>
      </c>
      <c r="C34" s="72">
        <f>'Рабочий протокол 9-11кл. юноши'!B30</f>
        <v>0</v>
      </c>
      <c r="D34" s="61">
        <f>'Рабочий протокол 9-11кл. юноши'!M30</f>
        <v>0</v>
      </c>
      <c r="E34" s="61">
        <f>'Рабочий протокол 9-11кл. юноши'!M30</f>
        <v>0</v>
      </c>
      <c r="F34" s="28">
        <f t="shared" si="0"/>
        <v>10</v>
      </c>
      <c r="G34" s="73">
        <f t="shared" si="1"/>
        <v>0</v>
      </c>
    </row>
    <row r="35" spans="1:7">
      <c r="A35" s="28">
        <v>22</v>
      </c>
      <c r="B35" s="71">
        <f>'Рабочий протокол 9-11кл. юноши'!C31</f>
        <v>0</v>
      </c>
      <c r="C35" s="72">
        <f>'Рабочий протокол 9-11кл. юноши'!B31</f>
        <v>0</v>
      </c>
      <c r="D35" s="61">
        <f>'Рабочий протокол 9-11кл. юноши'!M31</f>
        <v>0</v>
      </c>
      <c r="E35" s="61">
        <f>'Рабочий протокол 9-11кл. юноши'!M31</f>
        <v>0</v>
      </c>
      <c r="F35" s="28">
        <f t="shared" si="0"/>
        <v>10</v>
      </c>
      <c r="G35" s="73">
        <f t="shared" si="1"/>
        <v>0</v>
      </c>
    </row>
    <row r="36" spans="1:7">
      <c r="A36" s="28">
        <v>23</v>
      </c>
      <c r="B36" s="71">
        <f>'Рабочий протокол 9-11кл. юноши'!C32</f>
        <v>0</v>
      </c>
      <c r="C36" s="72">
        <f>'Рабочий протокол 9-11кл. юноши'!B32</f>
        <v>0</v>
      </c>
      <c r="D36" s="61">
        <f>'Рабочий протокол 9-11кл. юноши'!M32</f>
        <v>0</v>
      </c>
      <c r="E36" s="61">
        <f>'Рабочий протокол 9-11кл. юноши'!M32</f>
        <v>0</v>
      </c>
      <c r="F36" s="28">
        <f t="shared" si="0"/>
        <v>10</v>
      </c>
      <c r="G36" s="73">
        <f t="shared" si="1"/>
        <v>0</v>
      </c>
    </row>
    <row r="37" spans="1:7">
      <c r="A37" s="28">
        <v>24</v>
      </c>
      <c r="B37" s="71">
        <f>'Рабочий протокол 9-11кл. юноши'!C33</f>
        <v>0</v>
      </c>
      <c r="C37" s="72">
        <f>'Рабочий протокол 9-11кл. юноши'!B33</f>
        <v>0</v>
      </c>
      <c r="D37" s="61">
        <f>'Рабочий протокол 9-11кл. юноши'!M33</f>
        <v>0</v>
      </c>
      <c r="E37" s="61">
        <f>'Рабочий протокол 9-11кл. юноши'!M33</f>
        <v>0</v>
      </c>
      <c r="F37" s="28">
        <f t="shared" si="0"/>
        <v>10</v>
      </c>
      <c r="G37" s="73">
        <f t="shared" si="1"/>
        <v>0</v>
      </c>
    </row>
    <row r="38" spans="1:7">
      <c r="A38" s="28">
        <v>25</v>
      </c>
      <c r="B38" s="71">
        <f>'Рабочий протокол 9-11кл. юноши'!C34</f>
        <v>0</v>
      </c>
      <c r="C38" s="72">
        <f>'Рабочий протокол 9-11кл. юноши'!B34</f>
        <v>0</v>
      </c>
      <c r="D38" s="61">
        <f>'Рабочий протокол 9-11кл. юноши'!M34</f>
        <v>0</v>
      </c>
      <c r="E38" s="61">
        <f>'Рабочий протокол 9-11кл. юноши'!M34</f>
        <v>0</v>
      </c>
      <c r="F38" s="28">
        <f t="shared" si="0"/>
        <v>10</v>
      </c>
      <c r="G38" s="73">
        <f t="shared" si="1"/>
        <v>0</v>
      </c>
    </row>
    <row r="39" spans="1:7">
      <c r="A39" s="28">
        <v>26</v>
      </c>
      <c r="B39" s="71">
        <f>'Рабочий протокол 9-11кл. юноши'!C35</f>
        <v>0</v>
      </c>
      <c r="C39" s="72">
        <f>'Рабочий протокол 9-11кл. юноши'!B35</f>
        <v>0</v>
      </c>
      <c r="D39" s="61">
        <f>'Рабочий протокол 9-11кл. юноши'!M35</f>
        <v>0</v>
      </c>
      <c r="E39" s="61">
        <f>'Рабочий протокол 9-11кл. юноши'!M35</f>
        <v>0</v>
      </c>
      <c r="F39" s="28">
        <f t="shared" si="0"/>
        <v>10</v>
      </c>
      <c r="G39" s="73">
        <f t="shared" si="1"/>
        <v>0</v>
      </c>
    </row>
    <row r="40" spans="1:7">
      <c r="A40" s="28">
        <v>27</v>
      </c>
      <c r="B40" s="71">
        <f>'Рабочий протокол 9-11кл. юноши'!C36</f>
        <v>0</v>
      </c>
      <c r="C40" s="72">
        <f>'Рабочий протокол 9-11кл. юноши'!B36</f>
        <v>0</v>
      </c>
      <c r="D40" s="61">
        <f>'Рабочий протокол 9-11кл. юноши'!M36</f>
        <v>0</v>
      </c>
      <c r="E40" s="61">
        <f>'Рабочий протокол 9-11кл. юноши'!M36</f>
        <v>0</v>
      </c>
      <c r="F40" s="28">
        <f t="shared" si="0"/>
        <v>10</v>
      </c>
      <c r="G40" s="73">
        <f t="shared" si="1"/>
        <v>0</v>
      </c>
    </row>
    <row r="41" spans="1:7">
      <c r="A41" s="28">
        <v>28</v>
      </c>
      <c r="B41" s="71">
        <f>'Рабочий протокол 9-11кл. юноши'!C37</f>
        <v>0</v>
      </c>
      <c r="C41" s="72">
        <f>'Рабочий протокол 9-11кл. юноши'!B37</f>
        <v>0</v>
      </c>
      <c r="D41" s="61">
        <f>'Рабочий протокол 9-11кл. юноши'!M37</f>
        <v>0</v>
      </c>
      <c r="E41" s="61">
        <f>'Рабочий протокол 9-11кл. юноши'!M37</f>
        <v>0</v>
      </c>
      <c r="F41" s="28">
        <f t="shared" si="0"/>
        <v>10</v>
      </c>
      <c r="G41" s="73">
        <f t="shared" si="1"/>
        <v>0</v>
      </c>
    </row>
    <row r="42" spans="1:7">
      <c r="A42" s="28">
        <v>29</v>
      </c>
      <c r="B42" s="71">
        <f>'Рабочий протокол 9-11кл. юноши'!C38</f>
        <v>0</v>
      </c>
      <c r="C42" s="72">
        <f>'Рабочий протокол 9-11кл. юноши'!B38</f>
        <v>0</v>
      </c>
      <c r="D42" s="61">
        <f>'Рабочий протокол 9-11кл. юноши'!M38</f>
        <v>0</v>
      </c>
      <c r="E42" s="61">
        <f>'Рабочий протокол 9-11кл. юноши'!M38</f>
        <v>0</v>
      </c>
      <c r="F42" s="28">
        <f t="shared" si="0"/>
        <v>10</v>
      </c>
      <c r="G42" s="73">
        <f t="shared" si="1"/>
        <v>0</v>
      </c>
    </row>
    <row r="43" spans="1:7">
      <c r="A43" s="28">
        <v>30</v>
      </c>
      <c r="B43" s="71">
        <f>'Рабочий протокол 9-11кл. юноши'!C39</f>
        <v>0</v>
      </c>
      <c r="C43" s="72">
        <f>'Рабочий протокол 9-11кл. юноши'!B39</f>
        <v>0</v>
      </c>
      <c r="D43" s="61">
        <f>'Рабочий протокол 9-11кл. юноши'!M39</f>
        <v>0</v>
      </c>
      <c r="E43" s="61">
        <f>'Рабочий протокол 9-11кл. юноши'!M39</f>
        <v>0</v>
      </c>
      <c r="F43" s="28">
        <f t="shared" si="0"/>
        <v>10</v>
      </c>
      <c r="G43" s="73">
        <f t="shared" si="1"/>
        <v>0</v>
      </c>
    </row>
    <row r="44" spans="1:7">
      <c r="A44" s="28">
        <v>31</v>
      </c>
      <c r="B44" s="71">
        <f>'Рабочий протокол 9-11кл. юноши'!C40</f>
        <v>0</v>
      </c>
      <c r="C44" s="72">
        <f>'Рабочий протокол 9-11кл. юноши'!B40</f>
        <v>0</v>
      </c>
      <c r="D44" s="61">
        <f>'Рабочий протокол 9-11кл. юноши'!M40</f>
        <v>0</v>
      </c>
      <c r="E44" s="61">
        <f>'Рабочий протокол 9-11кл. юноши'!M40</f>
        <v>0</v>
      </c>
      <c r="F44" s="28">
        <f t="shared" si="0"/>
        <v>10</v>
      </c>
      <c r="G44" s="73">
        <f t="shared" si="1"/>
        <v>0</v>
      </c>
    </row>
    <row r="45" spans="1:7">
      <c r="A45" s="28">
        <v>32</v>
      </c>
      <c r="B45" s="71">
        <f>'Рабочий протокол 9-11кл. юноши'!C41</f>
        <v>0</v>
      </c>
      <c r="C45" s="72">
        <f>'Рабочий протокол 9-11кл. юноши'!B41</f>
        <v>0</v>
      </c>
      <c r="D45" s="61">
        <f>'Рабочий протокол 9-11кл. юноши'!M41</f>
        <v>0</v>
      </c>
      <c r="E45" s="61">
        <f>'Рабочий протокол 9-11кл. юноши'!M41</f>
        <v>0</v>
      </c>
      <c r="F45" s="28">
        <f t="shared" si="0"/>
        <v>10</v>
      </c>
      <c r="G45" s="73">
        <f t="shared" si="1"/>
        <v>0</v>
      </c>
    </row>
    <row r="46" spans="1:7">
      <c r="A46" s="28">
        <v>33</v>
      </c>
      <c r="B46" s="71">
        <f>'Рабочий протокол 9-11кл. юноши'!C42</f>
        <v>0</v>
      </c>
      <c r="C46" s="72">
        <f>'Рабочий протокол 9-11кл. юноши'!B42</f>
        <v>0</v>
      </c>
      <c r="D46" s="61">
        <f>'Рабочий протокол 9-11кл. юноши'!M42</f>
        <v>0</v>
      </c>
      <c r="E46" s="61">
        <f>'Рабочий протокол 9-11кл. юноши'!M42</f>
        <v>0</v>
      </c>
      <c r="F46" s="28">
        <f t="shared" ref="F46:F77" si="2">RANK(E46,E$14:E$103,0)</f>
        <v>10</v>
      </c>
      <c r="G46" s="73">
        <f t="shared" ref="G46:G77" si="3">IF(F46=1,"Победитель",IF(E46&gt;50,"Призёр",IF(B46=0,,"Участник")))</f>
        <v>0</v>
      </c>
    </row>
    <row r="47" spans="1:7">
      <c r="A47" s="28">
        <v>34</v>
      </c>
      <c r="B47" s="71">
        <f>'Рабочий протокол 9-11кл. юноши'!C43</f>
        <v>0</v>
      </c>
      <c r="C47" s="72">
        <f>'Рабочий протокол 9-11кл. юноши'!B43</f>
        <v>0</v>
      </c>
      <c r="D47" s="61">
        <f>'Рабочий протокол 9-11кл. юноши'!M43</f>
        <v>0</v>
      </c>
      <c r="E47" s="61">
        <f>'Рабочий протокол 9-11кл. юноши'!M43</f>
        <v>0</v>
      </c>
      <c r="F47" s="28">
        <f t="shared" si="2"/>
        <v>10</v>
      </c>
      <c r="G47" s="73">
        <f t="shared" si="3"/>
        <v>0</v>
      </c>
    </row>
    <row r="48" spans="1:7">
      <c r="A48" s="28">
        <v>35</v>
      </c>
      <c r="B48" s="71">
        <f>'Рабочий протокол 9-11кл. юноши'!C44</f>
        <v>0</v>
      </c>
      <c r="C48" s="72">
        <f>'Рабочий протокол 9-11кл. юноши'!B44</f>
        <v>0</v>
      </c>
      <c r="D48" s="61">
        <f>'Рабочий протокол 9-11кл. юноши'!M44</f>
        <v>0</v>
      </c>
      <c r="E48" s="61">
        <f>'Рабочий протокол 9-11кл. юноши'!M44</f>
        <v>0</v>
      </c>
      <c r="F48" s="28">
        <f t="shared" si="2"/>
        <v>10</v>
      </c>
      <c r="G48" s="73">
        <f t="shared" si="3"/>
        <v>0</v>
      </c>
    </row>
    <row r="49" spans="1:7">
      <c r="A49" s="28">
        <v>36</v>
      </c>
      <c r="B49" s="71">
        <f>'Рабочий протокол 9-11кл. юноши'!C45</f>
        <v>0</v>
      </c>
      <c r="C49" s="72">
        <f>'Рабочий протокол 9-11кл. юноши'!B45</f>
        <v>0</v>
      </c>
      <c r="D49" s="61">
        <f>'Рабочий протокол 9-11кл. юноши'!M45</f>
        <v>0</v>
      </c>
      <c r="E49" s="61">
        <f>'Рабочий протокол 9-11кл. юноши'!M45</f>
        <v>0</v>
      </c>
      <c r="F49" s="28">
        <f t="shared" si="2"/>
        <v>10</v>
      </c>
      <c r="G49" s="73">
        <f t="shared" si="3"/>
        <v>0</v>
      </c>
    </row>
    <row r="50" spans="1:7">
      <c r="A50" s="28">
        <v>37</v>
      </c>
      <c r="B50" s="71">
        <f>'Рабочий протокол 9-11кл. юноши'!C46</f>
        <v>0</v>
      </c>
      <c r="C50" s="72">
        <f>'Рабочий протокол 9-11кл. юноши'!B46</f>
        <v>0</v>
      </c>
      <c r="D50" s="61">
        <f>'Рабочий протокол 9-11кл. юноши'!M46</f>
        <v>0</v>
      </c>
      <c r="E50" s="61">
        <f>'Рабочий протокол 9-11кл. юноши'!M46</f>
        <v>0</v>
      </c>
      <c r="F50" s="28">
        <f t="shared" si="2"/>
        <v>10</v>
      </c>
      <c r="G50" s="73">
        <f t="shared" si="3"/>
        <v>0</v>
      </c>
    </row>
    <row r="51" spans="1:7">
      <c r="A51" s="28">
        <v>38</v>
      </c>
      <c r="B51" s="71">
        <f>'Рабочий протокол 9-11кл. юноши'!C47</f>
        <v>0</v>
      </c>
      <c r="C51" s="72">
        <f>'Рабочий протокол 9-11кл. юноши'!B47</f>
        <v>0</v>
      </c>
      <c r="D51" s="61">
        <f>'Рабочий протокол 9-11кл. юноши'!M47</f>
        <v>0</v>
      </c>
      <c r="E51" s="61">
        <f>'Рабочий протокол 9-11кл. юноши'!M47</f>
        <v>0</v>
      </c>
      <c r="F51" s="28">
        <f t="shared" si="2"/>
        <v>10</v>
      </c>
      <c r="G51" s="73">
        <f t="shared" si="3"/>
        <v>0</v>
      </c>
    </row>
    <row r="52" spans="1:7">
      <c r="A52" s="28">
        <v>39</v>
      </c>
      <c r="B52" s="71">
        <f>'Рабочий протокол 9-11кл. юноши'!C48</f>
        <v>0</v>
      </c>
      <c r="C52" s="72">
        <f>'Рабочий протокол 9-11кл. юноши'!B48</f>
        <v>0</v>
      </c>
      <c r="D52" s="61">
        <f>'Рабочий протокол 9-11кл. юноши'!M48</f>
        <v>0</v>
      </c>
      <c r="E52" s="61">
        <f>'Рабочий протокол 9-11кл. юноши'!M48</f>
        <v>0</v>
      </c>
      <c r="F52" s="28">
        <f t="shared" si="2"/>
        <v>10</v>
      </c>
      <c r="G52" s="73">
        <f t="shared" si="3"/>
        <v>0</v>
      </c>
    </row>
    <row r="53" spans="1:7">
      <c r="A53" s="28">
        <v>40</v>
      </c>
      <c r="B53" s="71">
        <f>'Рабочий протокол 9-11кл. юноши'!C49</f>
        <v>0</v>
      </c>
      <c r="C53" s="72">
        <f>'Рабочий протокол 9-11кл. юноши'!B49</f>
        <v>0</v>
      </c>
      <c r="D53" s="61">
        <f>'Рабочий протокол 9-11кл. юноши'!M49</f>
        <v>0</v>
      </c>
      <c r="E53" s="61">
        <f>'Рабочий протокол 9-11кл. юноши'!M49</f>
        <v>0</v>
      </c>
      <c r="F53" s="28">
        <f t="shared" si="2"/>
        <v>10</v>
      </c>
      <c r="G53" s="73">
        <f t="shared" si="3"/>
        <v>0</v>
      </c>
    </row>
    <row r="54" spans="1:7">
      <c r="A54" s="28">
        <v>41</v>
      </c>
      <c r="B54" s="71">
        <f>'Рабочий протокол 9-11кл. юноши'!C50</f>
        <v>0</v>
      </c>
      <c r="C54" s="72">
        <f>'Рабочий протокол 9-11кл. юноши'!B50</f>
        <v>0</v>
      </c>
      <c r="D54" s="61">
        <f>'Рабочий протокол 9-11кл. юноши'!M50</f>
        <v>0</v>
      </c>
      <c r="E54" s="61">
        <f>'Рабочий протокол 9-11кл. юноши'!M50</f>
        <v>0</v>
      </c>
      <c r="F54" s="28">
        <f t="shared" si="2"/>
        <v>10</v>
      </c>
      <c r="G54" s="73">
        <f t="shared" si="3"/>
        <v>0</v>
      </c>
    </row>
    <row r="55" spans="1:7">
      <c r="A55" s="28">
        <v>42</v>
      </c>
      <c r="B55" s="71">
        <f>'Рабочий протокол 9-11кл. юноши'!C51</f>
        <v>0</v>
      </c>
      <c r="C55" s="72">
        <f>'Рабочий протокол 9-11кл. юноши'!B51</f>
        <v>0</v>
      </c>
      <c r="D55" s="61">
        <f>'Рабочий протокол 9-11кл. юноши'!M51</f>
        <v>0</v>
      </c>
      <c r="E55" s="61">
        <f>'Рабочий протокол 9-11кл. юноши'!M51</f>
        <v>0</v>
      </c>
      <c r="F55" s="28">
        <f t="shared" si="2"/>
        <v>10</v>
      </c>
      <c r="G55" s="73">
        <f t="shared" si="3"/>
        <v>0</v>
      </c>
    </row>
    <row r="56" spans="1:7">
      <c r="A56" s="28">
        <v>43</v>
      </c>
      <c r="B56" s="71">
        <f>'Рабочий протокол 9-11кл. юноши'!C52</f>
        <v>0</v>
      </c>
      <c r="C56" s="72">
        <f>'Рабочий протокол 9-11кл. юноши'!B52</f>
        <v>0</v>
      </c>
      <c r="D56" s="61">
        <f>'Рабочий протокол 9-11кл. юноши'!M52</f>
        <v>0</v>
      </c>
      <c r="E56" s="61">
        <f>'Рабочий протокол 9-11кл. юноши'!M52</f>
        <v>0</v>
      </c>
      <c r="F56" s="28">
        <f t="shared" si="2"/>
        <v>10</v>
      </c>
      <c r="G56" s="73">
        <f t="shared" si="3"/>
        <v>0</v>
      </c>
    </row>
    <row r="57" spans="1:7">
      <c r="A57" s="28">
        <v>44</v>
      </c>
      <c r="B57" s="71">
        <f>'Рабочий протокол 9-11кл. юноши'!C53</f>
        <v>0</v>
      </c>
      <c r="C57" s="72">
        <f>'Рабочий протокол 9-11кл. юноши'!B53</f>
        <v>0</v>
      </c>
      <c r="D57" s="61">
        <f>'Рабочий протокол 9-11кл. юноши'!M53</f>
        <v>0</v>
      </c>
      <c r="E57" s="61">
        <f>'Рабочий протокол 9-11кл. юноши'!M53</f>
        <v>0</v>
      </c>
      <c r="F57" s="28">
        <f t="shared" si="2"/>
        <v>10</v>
      </c>
      <c r="G57" s="73">
        <f t="shared" si="3"/>
        <v>0</v>
      </c>
    </row>
    <row r="58" spans="1:7">
      <c r="A58" s="28">
        <v>45</v>
      </c>
      <c r="B58" s="71">
        <f>'Рабочий протокол 9-11кл. юноши'!C54</f>
        <v>0</v>
      </c>
      <c r="C58" s="72">
        <f>'Рабочий протокол 9-11кл. юноши'!B54</f>
        <v>0</v>
      </c>
      <c r="D58" s="61">
        <f>'Рабочий протокол 9-11кл. юноши'!M54</f>
        <v>0</v>
      </c>
      <c r="E58" s="61">
        <f>'Рабочий протокол 9-11кл. юноши'!M54</f>
        <v>0</v>
      </c>
      <c r="F58" s="28">
        <f t="shared" si="2"/>
        <v>10</v>
      </c>
      <c r="G58" s="73">
        <f t="shared" si="3"/>
        <v>0</v>
      </c>
    </row>
    <row r="59" spans="1:7">
      <c r="A59" s="28">
        <v>46</v>
      </c>
      <c r="B59" s="71">
        <f>'Рабочий протокол 9-11кл. юноши'!C55</f>
        <v>0</v>
      </c>
      <c r="C59" s="72">
        <f>'Рабочий протокол 9-11кл. юноши'!B55</f>
        <v>0</v>
      </c>
      <c r="D59" s="61">
        <f>'Рабочий протокол 9-11кл. юноши'!M55</f>
        <v>0</v>
      </c>
      <c r="E59" s="61">
        <f>'Рабочий протокол 9-11кл. юноши'!M55</f>
        <v>0</v>
      </c>
      <c r="F59" s="28">
        <f t="shared" si="2"/>
        <v>10</v>
      </c>
      <c r="G59" s="73">
        <f t="shared" si="3"/>
        <v>0</v>
      </c>
    </row>
    <row r="60" spans="1:7">
      <c r="A60" s="28">
        <v>47</v>
      </c>
      <c r="B60" s="71">
        <f>'Рабочий протокол 9-11кл. юноши'!C56</f>
        <v>0</v>
      </c>
      <c r="C60" s="72">
        <f>'Рабочий протокол 9-11кл. юноши'!B56</f>
        <v>0</v>
      </c>
      <c r="D60" s="61">
        <f>'Рабочий протокол 9-11кл. юноши'!M56</f>
        <v>0</v>
      </c>
      <c r="E60" s="61">
        <f>'Рабочий протокол 9-11кл. юноши'!M56</f>
        <v>0</v>
      </c>
      <c r="F60" s="28">
        <f t="shared" si="2"/>
        <v>10</v>
      </c>
      <c r="G60" s="73">
        <f t="shared" si="3"/>
        <v>0</v>
      </c>
    </row>
    <row r="61" spans="1:7">
      <c r="A61" s="28">
        <v>48</v>
      </c>
      <c r="B61" s="71">
        <f>'Рабочий протокол 9-11кл. юноши'!C57</f>
        <v>0</v>
      </c>
      <c r="C61" s="72">
        <f>'Рабочий протокол 9-11кл. юноши'!B57</f>
        <v>0</v>
      </c>
      <c r="D61" s="61">
        <f>'Рабочий протокол 9-11кл. юноши'!M57</f>
        <v>0</v>
      </c>
      <c r="E61" s="61">
        <f>'Рабочий протокол 9-11кл. юноши'!M57</f>
        <v>0</v>
      </c>
      <c r="F61" s="28">
        <f t="shared" si="2"/>
        <v>10</v>
      </c>
      <c r="G61" s="73">
        <f t="shared" si="3"/>
        <v>0</v>
      </c>
    </row>
    <row r="62" spans="1:7">
      <c r="A62" s="28">
        <v>49</v>
      </c>
      <c r="B62" s="71">
        <f>'Рабочий протокол 9-11кл. юноши'!C58</f>
        <v>0</v>
      </c>
      <c r="C62" s="72">
        <f>'Рабочий протокол 9-11кл. юноши'!B58</f>
        <v>0</v>
      </c>
      <c r="D62" s="61">
        <f>'Рабочий протокол 9-11кл. юноши'!M58</f>
        <v>0</v>
      </c>
      <c r="E62" s="61">
        <f>'Рабочий протокол 9-11кл. юноши'!M58</f>
        <v>0</v>
      </c>
      <c r="F62" s="28">
        <f t="shared" si="2"/>
        <v>10</v>
      </c>
      <c r="G62" s="73">
        <f t="shared" si="3"/>
        <v>0</v>
      </c>
    </row>
    <row r="63" spans="1:7">
      <c r="A63" s="28">
        <v>50</v>
      </c>
      <c r="B63" s="71">
        <f>'Рабочий протокол 9-11кл. юноши'!C59</f>
        <v>0</v>
      </c>
      <c r="C63" s="72">
        <f>'Рабочий протокол 9-11кл. юноши'!B59</f>
        <v>0</v>
      </c>
      <c r="D63" s="61">
        <f>'Рабочий протокол 9-11кл. юноши'!M59</f>
        <v>0</v>
      </c>
      <c r="E63" s="61">
        <f>'Рабочий протокол 9-11кл. юноши'!M59</f>
        <v>0</v>
      </c>
      <c r="F63" s="28">
        <f t="shared" si="2"/>
        <v>10</v>
      </c>
      <c r="G63" s="73">
        <f t="shared" si="3"/>
        <v>0</v>
      </c>
    </row>
    <row r="64" spans="1:7">
      <c r="A64" s="28">
        <v>51</v>
      </c>
      <c r="B64" s="71">
        <f>'Рабочий протокол 9-11кл. юноши'!C60</f>
        <v>0</v>
      </c>
      <c r="C64" s="72">
        <f>'Рабочий протокол 9-11кл. юноши'!B60</f>
        <v>0</v>
      </c>
      <c r="D64" s="61">
        <f>'Рабочий протокол 9-11кл. юноши'!M60</f>
        <v>0</v>
      </c>
      <c r="E64" s="61">
        <f>'Рабочий протокол 9-11кл. юноши'!M60</f>
        <v>0</v>
      </c>
      <c r="F64" s="28">
        <f t="shared" si="2"/>
        <v>10</v>
      </c>
      <c r="G64" s="73">
        <f t="shared" si="3"/>
        <v>0</v>
      </c>
    </row>
    <row r="65" spans="1:7">
      <c r="A65" s="28">
        <v>52</v>
      </c>
      <c r="B65" s="71">
        <f>'Рабочий протокол 9-11кл. юноши'!C61</f>
        <v>0</v>
      </c>
      <c r="C65" s="72">
        <f>'Рабочий протокол 9-11кл. юноши'!B61</f>
        <v>0</v>
      </c>
      <c r="D65" s="61">
        <f>'Рабочий протокол 9-11кл. юноши'!M61</f>
        <v>0</v>
      </c>
      <c r="E65" s="61">
        <f>'Рабочий протокол 9-11кл. юноши'!M61</f>
        <v>0</v>
      </c>
      <c r="F65" s="28">
        <f t="shared" si="2"/>
        <v>10</v>
      </c>
      <c r="G65" s="73">
        <f t="shared" si="3"/>
        <v>0</v>
      </c>
    </row>
    <row r="66" spans="1:7">
      <c r="A66" s="28">
        <v>53</v>
      </c>
      <c r="B66" s="71">
        <f>'Рабочий протокол 9-11кл. юноши'!C62</f>
        <v>0</v>
      </c>
      <c r="C66" s="72">
        <f>'Рабочий протокол 9-11кл. юноши'!B62</f>
        <v>0</v>
      </c>
      <c r="D66" s="61">
        <f>'Рабочий протокол 9-11кл. юноши'!M62</f>
        <v>0</v>
      </c>
      <c r="E66" s="61">
        <f>'Рабочий протокол 9-11кл. юноши'!M62</f>
        <v>0</v>
      </c>
      <c r="F66" s="28">
        <f t="shared" si="2"/>
        <v>10</v>
      </c>
      <c r="G66" s="73">
        <f t="shared" si="3"/>
        <v>0</v>
      </c>
    </row>
    <row r="67" spans="1:7">
      <c r="A67" s="28">
        <v>54</v>
      </c>
      <c r="B67" s="71">
        <f>'Рабочий протокол 9-11кл. юноши'!C63</f>
        <v>0</v>
      </c>
      <c r="C67" s="72">
        <f>'Рабочий протокол 9-11кл. юноши'!B63</f>
        <v>0</v>
      </c>
      <c r="D67" s="61">
        <f>'Рабочий протокол 9-11кл. юноши'!M63</f>
        <v>0</v>
      </c>
      <c r="E67" s="61">
        <f>'Рабочий протокол 9-11кл. юноши'!M63</f>
        <v>0</v>
      </c>
      <c r="F67" s="28">
        <f t="shared" si="2"/>
        <v>10</v>
      </c>
      <c r="G67" s="73">
        <f t="shared" si="3"/>
        <v>0</v>
      </c>
    </row>
    <row r="68" spans="1:7">
      <c r="A68" s="28">
        <v>55</v>
      </c>
      <c r="B68" s="71">
        <f>'Рабочий протокол 9-11кл. юноши'!C64</f>
        <v>0</v>
      </c>
      <c r="C68" s="72">
        <f>'Рабочий протокол 9-11кл. юноши'!B64</f>
        <v>0</v>
      </c>
      <c r="D68" s="61">
        <f>'Рабочий протокол 9-11кл. юноши'!M64</f>
        <v>0</v>
      </c>
      <c r="E68" s="61">
        <f>'Рабочий протокол 9-11кл. юноши'!M64</f>
        <v>0</v>
      </c>
      <c r="F68" s="28">
        <f t="shared" si="2"/>
        <v>10</v>
      </c>
      <c r="G68" s="73">
        <f t="shared" si="3"/>
        <v>0</v>
      </c>
    </row>
    <row r="69" spans="1:7">
      <c r="A69" s="28">
        <v>56</v>
      </c>
      <c r="B69" s="71">
        <f>'Рабочий протокол 9-11кл. юноши'!C65</f>
        <v>0</v>
      </c>
      <c r="C69" s="72">
        <f>'Рабочий протокол 9-11кл. юноши'!B65</f>
        <v>0</v>
      </c>
      <c r="D69" s="61">
        <f>'Рабочий протокол 9-11кл. юноши'!M65</f>
        <v>0</v>
      </c>
      <c r="E69" s="61">
        <f>'Рабочий протокол 9-11кл. юноши'!M65</f>
        <v>0</v>
      </c>
      <c r="F69" s="28">
        <f t="shared" si="2"/>
        <v>10</v>
      </c>
      <c r="G69" s="73">
        <f t="shared" si="3"/>
        <v>0</v>
      </c>
    </row>
    <row r="70" spans="1:7">
      <c r="A70" s="28">
        <v>57</v>
      </c>
      <c r="B70" s="71">
        <f>'Рабочий протокол 9-11кл. юноши'!C66</f>
        <v>0</v>
      </c>
      <c r="C70" s="72">
        <f>'Рабочий протокол 9-11кл. юноши'!B66</f>
        <v>0</v>
      </c>
      <c r="D70" s="61">
        <f>'Рабочий протокол 9-11кл. юноши'!M66</f>
        <v>0</v>
      </c>
      <c r="E70" s="61">
        <f>'Рабочий протокол 9-11кл. юноши'!M66</f>
        <v>0</v>
      </c>
      <c r="F70" s="28">
        <f t="shared" si="2"/>
        <v>10</v>
      </c>
      <c r="G70" s="73">
        <f t="shared" si="3"/>
        <v>0</v>
      </c>
    </row>
    <row r="71" spans="1:7">
      <c r="A71" s="28">
        <v>58</v>
      </c>
      <c r="B71" s="71">
        <f>'Рабочий протокол 9-11кл. юноши'!C67</f>
        <v>0</v>
      </c>
      <c r="C71" s="72">
        <f>'Рабочий протокол 9-11кл. юноши'!B67</f>
        <v>0</v>
      </c>
      <c r="D71" s="61">
        <f>'Рабочий протокол 9-11кл. юноши'!M67</f>
        <v>0</v>
      </c>
      <c r="E71" s="61">
        <f>'Рабочий протокол 9-11кл. юноши'!M67</f>
        <v>0</v>
      </c>
      <c r="F71" s="28">
        <f t="shared" si="2"/>
        <v>10</v>
      </c>
      <c r="G71" s="73">
        <f t="shared" si="3"/>
        <v>0</v>
      </c>
    </row>
    <row r="72" spans="1:7">
      <c r="A72" s="28">
        <v>59</v>
      </c>
      <c r="B72" s="71">
        <f>'Рабочий протокол 9-11кл. юноши'!C68</f>
        <v>0</v>
      </c>
      <c r="C72" s="72">
        <f>'Рабочий протокол 9-11кл. юноши'!B68</f>
        <v>0</v>
      </c>
      <c r="D72" s="61">
        <f>'Рабочий протокол 9-11кл. юноши'!M68</f>
        <v>0</v>
      </c>
      <c r="E72" s="61">
        <f>'Рабочий протокол 9-11кл. юноши'!M68</f>
        <v>0</v>
      </c>
      <c r="F72" s="28">
        <f t="shared" si="2"/>
        <v>10</v>
      </c>
      <c r="G72" s="73">
        <f t="shared" si="3"/>
        <v>0</v>
      </c>
    </row>
    <row r="73" spans="1:7">
      <c r="A73" s="28">
        <v>60</v>
      </c>
      <c r="B73" s="71">
        <f>'Рабочий протокол 9-11кл. юноши'!C69</f>
        <v>0</v>
      </c>
      <c r="C73" s="72">
        <f>'Рабочий протокол 9-11кл. юноши'!B69</f>
        <v>0</v>
      </c>
      <c r="D73" s="61">
        <f>'Рабочий протокол 9-11кл. юноши'!M69</f>
        <v>0</v>
      </c>
      <c r="E73" s="61">
        <f>'Рабочий протокол 9-11кл. юноши'!M69</f>
        <v>0</v>
      </c>
      <c r="F73" s="28">
        <f t="shared" si="2"/>
        <v>10</v>
      </c>
      <c r="G73" s="73">
        <f t="shared" si="3"/>
        <v>0</v>
      </c>
    </row>
    <row r="74" spans="1:7">
      <c r="A74" s="28">
        <v>61</v>
      </c>
      <c r="B74" s="71">
        <f>'Рабочий протокол 9-11кл. юноши'!C70</f>
        <v>0</v>
      </c>
      <c r="C74" s="72">
        <f>'Рабочий протокол 9-11кл. юноши'!B70</f>
        <v>0</v>
      </c>
      <c r="D74" s="61">
        <f>'Рабочий протокол 9-11кл. юноши'!M70</f>
        <v>0</v>
      </c>
      <c r="E74" s="61">
        <f>'Рабочий протокол 9-11кл. юноши'!M70</f>
        <v>0</v>
      </c>
      <c r="F74" s="28">
        <f t="shared" si="2"/>
        <v>10</v>
      </c>
      <c r="G74" s="73">
        <f t="shared" si="3"/>
        <v>0</v>
      </c>
    </row>
    <row r="75" spans="1:7">
      <c r="A75" s="28">
        <v>62</v>
      </c>
      <c r="B75" s="71">
        <f>'Рабочий протокол 9-11кл. юноши'!C71</f>
        <v>0</v>
      </c>
      <c r="C75" s="72">
        <f>'Рабочий протокол 9-11кл. юноши'!B71</f>
        <v>0</v>
      </c>
      <c r="D75" s="61">
        <f>'Рабочий протокол 9-11кл. юноши'!M71</f>
        <v>0</v>
      </c>
      <c r="E75" s="61">
        <f>'Рабочий протокол 9-11кл. юноши'!M71</f>
        <v>0</v>
      </c>
      <c r="F75" s="28">
        <f t="shared" si="2"/>
        <v>10</v>
      </c>
      <c r="G75" s="73">
        <f t="shared" si="3"/>
        <v>0</v>
      </c>
    </row>
    <row r="76" spans="1:7">
      <c r="A76" s="28">
        <v>63</v>
      </c>
      <c r="B76" s="71">
        <f>'Рабочий протокол 9-11кл. юноши'!C72</f>
        <v>0</v>
      </c>
      <c r="C76" s="72">
        <f>'Рабочий протокол 9-11кл. юноши'!B72</f>
        <v>0</v>
      </c>
      <c r="D76" s="61">
        <f>'Рабочий протокол 9-11кл. юноши'!M72</f>
        <v>0</v>
      </c>
      <c r="E76" s="61">
        <f>'Рабочий протокол 9-11кл. юноши'!M72</f>
        <v>0</v>
      </c>
      <c r="F76" s="28">
        <f t="shared" si="2"/>
        <v>10</v>
      </c>
      <c r="G76" s="73">
        <f t="shared" si="3"/>
        <v>0</v>
      </c>
    </row>
    <row r="77" spans="1:7">
      <c r="A77" s="28">
        <v>64</v>
      </c>
      <c r="B77" s="71">
        <f>'Рабочий протокол 9-11кл. юноши'!C73</f>
        <v>0</v>
      </c>
      <c r="C77" s="72">
        <f>'Рабочий протокол 9-11кл. юноши'!B73</f>
        <v>0</v>
      </c>
      <c r="D77" s="61">
        <f>'Рабочий протокол 9-11кл. юноши'!M73</f>
        <v>0</v>
      </c>
      <c r="E77" s="61">
        <f>'Рабочий протокол 9-11кл. юноши'!M73</f>
        <v>0</v>
      </c>
      <c r="F77" s="28">
        <f t="shared" si="2"/>
        <v>10</v>
      </c>
      <c r="G77" s="73">
        <f t="shared" si="3"/>
        <v>0</v>
      </c>
    </row>
    <row r="78" spans="1:7">
      <c r="A78" s="28">
        <v>65</v>
      </c>
      <c r="B78" s="71">
        <f>'Рабочий протокол 9-11кл. юноши'!C74</f>
        <v>0</v>
      </c>
      <c r="C78" s="72">
        <f>'Рабочий протокол 9-11кл. юноши'!B74</f>
        <v>0</v>
      </c>
      <c r="D78" s="61">
        <f>'Рабочий протокол 9-11кл. юноши'!M74</f>
        <v>0</v>
      </c>
      <c r="E78" s="61">
        <f>'Рабочий протокол 9-11кл. юноши'!M74</f>
        <v>0</v>
      </c>
      <c r="F78" s="28">
        <f t="shared" ref="F78:F109" si="4">RANK(E78,E$14:E$103,0)</f>
        <v>10</v>
      </c>
      <c r="G78" s="73">
        <f t="shared" ref="G78:G109" si="5">IF(F78=1,"Победитель",IF(E78&gt;50,"Призёр",IF(B78=0,,"Участник")))</f>
        <v>0</v>
      </c>
    </row>
    <row r="79" spans="1:7">
      <c r="A79" s="28">
        <v>66</v>
      </c>
      <c r="B79" s="71">
        <f>'Рабочий протокол 9-11кл. юноши'!C75</f>
        <v>0</v>
      </c>
      <c r="C79" s="72">
        <f>'Рабочий протокол 9-11кл. юноши'!B75</f>
        <v>0</v>
      </c>
      <c r="D79" s="61">
        <f>'Рабочий протокол 9-11кл. юноши'!M75</f>
        <v>0</v>
      </c>
      <c r="E79" s="61">
        <f>'Рабочий протокол 9-11кл. юноши'!M75</f>
        <v>0</v>
      </c>
      <c r="F79" s="28">
        <f t="shared" si="4"/>
        <v>10</v>
      </c>
      <c r="G79" s="73">
        <f t="shared" si="5"/>
        <v>0</v>
      </c>
    </row>
    <row r="80" spans="1:7">
      <c r="A80" s="28">
        <v>67</v>
      </c>
      <c r="B80" s="71">
        <f>'Рабочий протокол 9-11кл. юноши'!C76</f>
        <v>0</v>
      </c>
      <c r="C80" s="72">
        <f>'Рабочий протокол 9-11кл. юноши'!B76</f>
        <v>0</v>
      </c>
      <c r="D80" s="61">
        <f>'Рабочий протокол 9-11кл. юноши'!M76</f>
        <v>0</v>
      </c>
      <c r="E80" s="61">
        <f>'Рабочий протокол 9-11кл. юноши'!M76</f>
        <v>0</v>
      </c>
      <c r="F80" s="28">
        <f t="shared" si="4"/>
        <v>10</v>
      </c>
      <c r="G80" s="73">
        <f t="shared" si="5"/>
        <v>0</v>
      </c>
    </row>
    <row r="81" spans="1:7">
      <c r="A81" s="28">
        <v>68</v>
      </c>
      <c r="B81" s="71">
        <f>'Рабочий протокол 9-11кл. юноши'!C77</f>
        <v>0</v>
      </c>
      <c r="C81" s="72">
        <f>'Рабочий протокол 9-11кл. юноши'!B77</f>
        <v>0</v>
      </c>
      <c r="D81" s="61">
        <f>'Рабочий протокол 9-11кл. юноши'!M77</f>
        <v>0</v>
      </c>
      <c r="E81" s="61">
        <f>'Рабочий протокол 9-11кл. юноши'!M77</f>
        <v>0</v>
      </c>
      <c r="F81" s="28">
        <f t="shared" si="4"/>
        <v>10</v>
      </c>
      <c r="G81" s="73">
        <f t="shared" si="5"/>
        <v>0</v>
      </c>
    </row>
    <row r="82" spans="1:7">
      <c r="A82" s="28">
        <v>69</v>
      </c>
      <c r="B82" s="71">
        <f>'Рабочий протокол 9-11кл. юноши'!C78</f>
        <v>0</v>
      </c>
      <c r="C82" s="72">
        <f>'Рабочий протокол 9-11кл. юноши'!B78</f>
        <v>0</v>
      </c>
      <c r="D82" s="61">
        <f>'Рабочий протокол 9-11кл. юноши'!M78</f>
        <v>0</v>
      </c>
      <c r="E82" s="61">
        <f>'Рабочий протокол 9-11кл. юноши'!M78</f>
        <v>0</v>
      </c>
      <c r="F82" s="28">
        <f t="shared" si="4"/>
        <v>10</v>
      </c>
      <c r="G82" s="73">
        <f t="shared" si="5"/>
        <v>0</v>
      </c>
    </row>
    <row r="83" spans="1:7">
      <c r="A83" s="28">
        <v>70</v>
      </c>
      <c r="B83" s="71">
        <f>'Рабочий протокол 9-11кл. юноши'!C79</f>
        <v>0</v>
      </c>
      <c r="C83" s="72">
        <f>'Рабочий протокол 9-11кл. юноши'!B79</f>
        <v>0</v>
      </c>
      <c r="D83" s="61">
        <f>'Рабочий протокол 9-11кл. юноши'!M79</f>
        <v>0</v>
      </c>
      <c r="E83" s="61">
        <f>'Рабочий протокол 9-11кл. юноши'!M79</f>
        <v>0</v>
      </c>
      <c r="F83" s="28">
        <f t="shared" si="4"/>
        <v>10</v>
      </c>
      <c r="G83" s="73">
        <f t="shared" si="5"/>
        <v>0</v>
      </c>
    </row>
    <row r="84" spans="1:7">
      <c r="A84" s="28">
        <v>71</v>
      </c>
      <c r="B84" s="71">
        <f>'Рабочий протокол 9-11кл. юноши'!C80</f>
        <v>0</v>
      </c>
      <c r="C84" s="72">
        <f>'Рабочий протокол 9-11кл. юноши'!B80</f>
        <v>0</v>
      </c>
      <c r="D84" s="61">
        <f>'Рабочий протокол 9-11кл. юноши'!M80</f>
        <v>0</v>
      </c>
      <c r="E84" s="61">
        <f>'Рабочий протокол 9-11кл. юноши'!M80</f>
        <v>0</v>
      </c>
      <c r="F84" s="28">
        <f t="shared" si="4"/>
        <v>10</v>
      </c>
      <c r="G84" s="73">
        <f t="shared" si="5"/>
        <v>0</v>
      </c>
    </row>
    <row r="85" spans="1:7">
      <c r="A85" s="28">
        <v>72</v>
      </c>
      <c r="B85" s="71">
        <f>'Рабочий протокол 9-11кл. юноши'!C81</f>
        <v>0</v>
      </c>
      <c r="C85" s="72">
        <f>'Рабочий протокол 9-11кл. юноши'!B81</f>
        <v>0</v>
      </c>
      <c r="D85" s="61">
        <f>'Рабочий протокол 9-11кл. юноши'!M81</f>
        <v>0</v>
      </c>
      <c r="E85" s="61">
        <f>'Рабочий протокол 9-11кл. юноши'!M81</f>
        <v>0</v>
      </c>
      <c r="F85" s="28">
        <f t="shared" si="4"/>
        <v>10</v>
      </c>
      <c r="G85" s="73">
        <f t="shared" si="5"/>
        <v>0</v>
      </c>
    </row>
    <row r="86" spans="1:7">
      <c r="A86" s="28">
        <v>73</v>
      </c>
      <c r="B86" s="71">
        <f>'Рабочий протокол 9-11кл. юноши'!C82</f>
        <v>0</v>
      </c>
      <c r="C86" s="72">
        <f>'Рабочий протокол 9-11кл. юноши'!B82</f>
        <v>0</v>
      </c>
      <c r="D86" s="61">
        <f>'Рабочий протокол 9-11кл. юноши'!M82</f>
        <v>0</v>
      </c>
      <c r="E86" s="61">
        <f>'Рабочий протокол 9-11кл. юноши'!M82</f>
        <v>0</v>
      </c>
      <c r="F86" s="28">
        <f t="shared" si="4"/>
        <v>10</v>
      </c>
      <c r="G86" s="73">
        <f t="shared" si="5"/>
        <v>0</v>
      </c>
    </row>
    <row r="87" spans="1:7">
      <c r="A87" s="28">
        <v>74</v>
      </c>
      <c r="B87" s="71">
        <f>'Рабочий протокол 9-11кл. юноши'!C83</f>
        <v>0</v>
      </c>
      <c r="C87" s="72">
        <f>'Рабочий протокол 9-11кл. юноши'!B83</f>
        <v>0</v>
      </c>
      <c r="D87" s="61">
        <f>'Рабочий протокол 9-11кл. юноши'!M83</f>
        <v>0</v>
      </c>
      <c r="E87" s="61">
        <f>'Рабочий протокол 9-11кл. юноши'!M83</f>
        <v>0</v>
      </c>
      <c r="F87" s="28">
        <f t="shared" si="4"/>
        <v>10</v>
      </c>
      <c r="G87" s="73">
        <f t="shared" si="5"/>
        <v>0</v>
      </c>
    </row>
    <row r="88" spans="1:7">
      <c r="A88" s="28">
        <v>75</v>
      </c>
      <c r="B88" s="71">
        <f>'Рабочий протокол 9-11кл. юноши'!C84</f>
        <v>0</v>
      </c>
      <c r="C88" s="72">
        <f>'Рабочий протокол 9-11кл. юноши'!B84</f>
        <v>0</v>
      </c>
      <c r="D88" s="61">
        <f>'Рабочий протокол 9-11кл. юноши'!M84</f>
        <v>0</v>
      </c>
      <c r="E88" s="61">
        <f>'Рабочий протокол 9-11кл. юноши'!M84</f>
        <v>0</v>
      </c>
      <c r="F88" s="28">
        <f t="shared" si="4"/>
        <v>10</v>
      </c>
      <c r="G88" s="73">
        <f t="shared" si="5"/>
        <v>0</v>
      </c>
    </row>
    <row r="89" spans="1:7">
      <c r="A89" s="28">
        <v>76</v>
      </c>
      <c r="B89" s="71">
        <f>'Рабочий протокол 9-11кл. юноши'!C85</f>
        <v>0</v>
      </c>
      <c r="C89" s="72">
        <f>'Рабочий протокол 9-11кл. юноши'!B85</f>
        <v>0</v>
      </c>
      <c r="D89" s="61">
        <f>'Рабочий протокол 9-11кл. юноши'!M85</f>
        <v>0</v>
      </c>
      <c r="E89" s="61">
        <f>'Рабочий протокол 9-11кл. юноши'!M85</f>
        <v>0</v>
      </c>
      <c r="F89" s="28">
        <f t="shared" si="4"/>
        <v>10</v>
      </c>
      <c r="G89" s="73">
        <f t="shared" si="5"/>
        <v>0</v>
      </c>
    </row>
    <row r="90" spans="1:7">
      <c r="A90" s="28">
        <v>77</v>
      </c>
      <c r="B90" s="71">
        <f>'Рабочий протокол 9-11кл. юноши'!C86</f>
        <v>0</v>
      </c>
      <c r="C90" s="72">
        <f>'Рабочий протокол 9-11кл. юноши'!B86</f>
        <v>0</v>
      </c>
      <c r="D90" s="61">
        <f>'Рабочий протокол 9-11кл. юноши'!M86</f>
        <v>0</v>
      </c>
      <c r="E90" s="61">
        <f>'Рабочий протокол 9-11кл. юноши'!M86</f>
        <v>0</v>
      </c>
      <c r="F90" s="28">
        <f t="shared" si="4"/>
        <v>10</v>
      </c>
      <c r="G90" s="73">
        <f t="shared" si="5"/>
        <v>0</v>
      </c>
    </row>
    <row r="91" spans="1:7">
      <c r="A91" s="28">
        <v>78</v>
      </c>
      <c r="B91" s="71">
        <f>'Рабочий протокол 9-11кл. юноши'!C87</f>
        <v>0</v>
      </c>
      <c r="C91" s="72">
        <f>'Рабочий протокол 9-11кл. юноши'!B87</f>
        <v>0</v>
      </c>
      <c r="D91" s="61">
        <f>'Рабочий протокол 9-11кл. юноши'!M87</f>
        <v>0</v>
      </c>
      <c r="E91" s="61">
        <f>'Рабочий протокол 9-11кл. юноши'!M87</f>
        <v>0</v>
      </c>
      <c r="F91" s="28">
        <f t="shared" si="4"/>
        <v>10</v>
      </c>
      <c r="G91" s="73">
        <f t="shared" si="5"/>
        <v>0</v>
      </c>
    </row>
    <row r="92" spans="1:7">
      <c r="A92" s="28">
        <v>79</v>
      </c>
      <c r="B92" s="71">
        <f>'Рабочий протокол 9-11кл. юноши'!C88</f>
        <v>0</v>
      </c>
      <c r="C92" s="72">
        <f>'Рабочий протокол 9-11кл. юноши'!B88</f>
        <v>0</v>
      </c>
      <c r="D92" s="61">
        <f>'Рабочий протокол 9-11кл. юноши'!M88</f>
        <v>0</v>
      </c>
      <c r="E92" s="61">
        <f>'Рабочий протокол 9-11кл. юноши'!M88</f>
        <v>0</v>
      </c>
      <c r="F92" s="28">
        <f t="shared" si="4"/>
        <v>10</v>
      </c>
      <c r="G92" s="73">
        <f t="shared" si="5"/>
        <v>0</v>
      </c>
    </row>
    <row r="93" spans="1:7">
      <c r="A93" s="28">
        <v>80</v>
      </c>
      <c r="B93" s="71">
        <f>'Рабочий протокол 9-11кл. юноши'!C89</f>
        <v>0</v>
      </c>
      <c r="C93" s="72">
        <f>'Рабочий протокол 9-11кл. юноши'!B89</f>
        <v>0</v>
      </c>
      <c r="D93" s="61">
        <f>'Рабочий протокол 9-11кл. юноши'!M89</f>
        <v>0</v>
      </c>
      <c r="E93" s="61">
        <f>'Рабочий протокол 9-11кл. юноши'!M89</f>
        <v>0</v>
      </c>
      <c r="F93" s="28">
        <f t="shared" si="4"/>
        <v>10</v>
      </c>
      <c r="G93" s="73">
        <f t="shared" si="5"/>
        <v>0</v>
      </c>
    </row>
    <row r="94" spans="1:7">
      <c r="A94" s="28">
        <v>81</v>
      </c>
      <c r="B94" s="71">
        <f>'Рабочий протокол 9-11кл. юноши'!C90</f>
        <v>0</v>
      </c>
      <c r="C94" s="72">
        <f>'Рабочий протокол 9-11кл. юноши'!B90</f>
        <v>0</v>
      </c>
      <c r="D94" s="61">
        <f>'Рабочий протокол 9-11кл. юноши'!M90</f>
        <v>0</v>
      </c>
      <c r="E94" s="61">
        <f>'Рабочий протокол 9-11кл. юноши'!M90</f>
        <v>0</v>
      </c>
      <c r="F94" s="28">
        <f t="shared" si="4"/>
        <v>10</v>
      </c>
      <c r="G94" s="73">
        <f t="shared" si="5"/>
        <v>0</v>
      </c>
    </row>
    <row r="95" spans="1:7">
      <c r="A95" s="28">
        <v>82</v>
      </c>
      <c r="B95" s="71">
        <f>'Рабочий протокол 9-11кл. юноши'!C91</f>
        <v>0</v>
      </c>
      <c r="C95" s="72">
        <f>'Рабочий протокол 9-11кл. юноши'!B91</f>
        <v>0</v>
      </c>
      <c r="D95" s="61">
        <f>'Рабочий протокол 9-11кл. юноши'!M91</f>
        <v>0</v>
      </c>
      <c r="E95" s="61">
        <f>'Рабочий протокол 9-11кл. юноши'!M91</f>
        <v>0</v>
      </c>
      <c r="F95" s="28">
        <f t="shared" si="4"/>
        <v>10</v>
      </c>
      <c r="G95" s="73">
        <f t="shared" si="5"/>
        <v>0</v>
      </c>
    </row>
    <row r="96" spans="1:7">
      <c r="A96" s="28">
        <v>83</v>
      </c>
      <c r="B96" s="71">
        <f>'Рабочий протокол 9-11кл. юноши'!C92</f>
        <v>0</v>
      </c>
      <c r="C96" s="72">
        <f>'Рабочий протокол 9-11кл. юноши'!B92</f>
        <v>0</v>
      </c>
      <c r="D96" s="61">
        <f>'Рабочий протокол 9-11кл. юноши'!M92</f>
        <v>0</v>
      </c>
      <c r="E96" s="61">
        <f>'Рабочий протокол 9-11кл. юноши'!M92</f>
        <v>0</v>
      </c>
      <c r="F96" s="28">
        <f t="shared" si="4"/>
        <v>10</v>
      </c>
      <c r="G96" s="73">
        <f t="shared" si="5"/>
        <v>0</v>
      </c>
    </row>
    <row r="97" spans="1:7">
      <c r="A97" s="28">
        <v>84</v>
      </c>
      <c r="B97" s="71">
        <f>'Рабочий протокол 9-11кл. юноши'!C93</f>
        <v>0</v>
      </c>
      <c r="C97" s="72">
        <f>'Рабочий протокол 9-11кл. юноши'!B93</f>
        <v>0</v>
      </c>
      <c r="D97" s="61">
        <f>'Рабочий протокол 9-11кл. юноши'!M93</f>
        <v>0</v>
      </c>
      <c r="E97" s="61">
        <f>'Рабочий протокол 9-11кл. юноши'!M93</f>
        <v>0</v>
      </c>
      <c r="F97" s="28">
        <f t="shared" si="4"/>
        <v>10</v>
      </c>
      <c r="G97" s="73">
        <f t="shared" si="5"/>
        <v>0</v>
      </c>
    </row>
    <row r="98" spans="1:7">
      <c r="A98" s="28">
        <v>85</v>
      </c>
      <c r="B98" s="71">
        <f>'Рабочий протокол 9-11кл. юноши'!C94</f>
        <v>0</v>
      </c>
      <c r="C98" s="72">
        <f>'Рабочий протокол 9-11кл. юноши'!B94</f>
        <v>0</v>
      </c>
      <c r="D98" s="61">
        <f>'Рабочий протокол 9-11кл. юноши'!M94</f>
        <v>0</v>
      </c>
      <c r="E98" s="61">
        <f>'Рабочий протокол 9-11кл. юноши'!M94</f>
        <v>0</v>
      </c>
      <c r="F98" s="28">
        <f t="shared" si="4"/>
        <v>10</v>
      </c>
      <c r="G98" s="73">
        <f t="shared" si="5"/>
        <v>0</v>
      </c>
    </row>
    <row r="99" spans="1:7">
      <c r="A99" s="28">
        <v>86</v>
      </c>
      <c r="B99" s="71">
        <f>'Рабочий протокол 9-11кл. юноши'!C95</f>
        <v>0</v>
      </c>
      <c r="C99" s="72">
        <f>'Рабочий протокол 9-11кл. юноши'!B95</f>
        <v>0</v>
      </c>
      <c r="D99" s="61">
        <f>'Рабочий протокол 9-11кл. юноши'!M95</f>
        <v>0</v>
      </c>
      <c r="E99" s="61">
        <f>'Рабочий протокол 9-11кл. юноши'!M95</f>
        <v>0</v>
      </c>
      <c r="F99" s="28">
        <f t="shared" si="4"/>
        <v>10</v>
      </c>
      <c r="G99" s="73">
        <f t="shared" si="5"/>
        <v>0</v>
      </c>
    </row>
    <row r="100" spans="1:7">
      <c r="A100" s="28">
        <v>87</v>
      </c>
      <c r="B100" s="71">
        <f>'Рабочий протокол 9-11кл. юноши'!C96</f>
        <v>0</v>
      </c>
      <c r="C100" s="72">
        <f>'Рабочий протокол 9-11кл. юноши'!B96</f>
        <v>0</v>
      </c>
      <c r="D100" s="61">
        <f>'Рабочий протокол 9-11кл. юноши'!M96</f>
        <v>0</v>
      </c>
      <c r="E100" s="61">
        <f>'Рабочий протокол 9-11кл. юноши'!M96</f>
        <v>0</v>
      </c>
      <c r="F100" s="28">
        <f t="shared" si="4"/>
        <v>10</v>
      </c>
      <c r="G100" s="73">
        <f t="shared" si="5"/>
        <v>0</v>
      </c>
    </row>
    <row r="101" spans="1:7">
      <c r="A101" s="28">
        <v>88</v>
      </c>
      <c r="B101" s="71">
        <f>'Рабочий протокол 9-11кл. юноши'!C97</f>
        <v>0</v>
      </c>
      <c r="C101" s="72">
        <f>'Рабочий протокол 9-11кл. юноши'!B97</f>
        <v>0</v>
      </c>
      <c r="D101" s="61">
        <f>'Рабочий протокол 9-11кл. юноши'!M97</f>
        <v>0</v>
      </c>
      <c r="E101" s="61">
        <f>'Рабочий протокол 9-11кл. юноши'!M97</f>
        <v>0</v>
      </c>
      <c r="F101" s="28">
        <f t="shared" si="4"/>
        <v>10</v>
      </c>
      <c r="G101" s="73">
        <f t="shared" si="5"/>
        <v>0</v>
      </c>
    </row>
    <row r="102" spans="1:7">
      <c r="A102" s="28">
        <v>89</v>
      </c>
      <c r="B102" s="71">
        <f>'Рабочий протокол 9-11кл. юноши'!C98</f>
        <v>0</v>
      </c>
      <c r="C102" s="72">
        <f>'Рабочий протокол 9-11кл. юноши'!B98</f>
        <v>0</v>
      </c>
      <c r="D102" s="61">
        <f>'Рабочий протокол 9-11кл. юноши'!M98</f>
        <v>0</v>
      </c>
      <c r="E102" s="61">
        <f>'Рабочий протокол 9-11кл. юноши'!M98</f>
        <v>0</v>
      </c>
      <c r="F102" s="28">
        <f t="shared" si="4"/>
        <v>10</v>
      </c>
      <c r="G102" s="73">
        <f t="shared" si="5"/>
        <v>0</v>
      </c>
    </row>
    <row r="103" spans="1:7">
      <c r="A103" s="28">
        <v>90</v>
      </c>
      <c r="B103" s="71">
        <f>'Рабочий протокол 9-11кл. юноши'!C99</f>
        <v>0</v>
      </c>
      <c r="C103" s="72">
        <f>'Рабочий протокол 9-11кл. юноши'!B99</f>
        <v>0</v>
      </c>
      <c r="D103" s="61">
        <f>'Рабочий протокол 9-11кл. юноши'!M99</f>
        <v>0</v>
      </c>
      <c r="E103" s="61">
        <f>'Рабочий протокол 9-11кл. юноши'!M99</f>
        <v>0</v>
      </c>
      <c r="F103" s="28">
        <f t="shared" si="4"/>
        <v>10</v>
      </c>
      <c r="G103" s="73">
        <f t="shared" si="5"/>
        <v>0</v>
      </c>
    </row>
    <row r="104" spans="1:7" ht="28.5" customHeight="1">
      <c r="A104" s="74"/>
      <c r="B104" s="81" t="s">
        <v>56</v>
      </c>
      <c r="C104" s="81"/>
      <c r="D104" s="75">
        <f>AVERAGEIF(B14:B103,"&lt;&gt;0",D14:D103)</f>
        <v>66.491978082845705</v>
      </c>
      <c r="E104" s="75">
        <f>AVERAGEIF(B14:B103,"&lt;&gt;0",E14:E103)</f>
        <v>66.491978082845705</v>
      </c>
      <c r="F104" s="76"/>
      <c r="G104" s="77"/>
    </row>
    <row r="105" spans="1:7">
      <c r="A105" s="74"/>
      <c r="B105" s="77"/>
      <c r="C105" s="77"/>
      <c r="D105" s="77"/>
      <c r="E105" s="77"/>
      <c r="F105" s="77"/>
      <c r="G105" s="77"/>
    </row>
    <row r="106" spans="1:7">
      <c r="A106" s="74"/>
      <c r="B106" s="78" t="s">
        <v>57</v>
      </c>
      <c r="C106" s="79"/>
      <c r="D106" s="82" t="s">
        <v>58</v>
      </c>
      <c r="E106" s="82"/>
      <c r="F106" s="65"/>
      <c r="G106" s="65"/>
    </row>
    <row r="107" spans="1:7">
      <c r="A107" s="74"/>
      <c r="B107" s="78" t="s">
        <v>59</v>
      </c>
      <c r="C107" s="80"/>
      <c r="D107" s="83"/>
      <c r="E107" s="83"/>
      <c r="F107" s="65"/>
      <c r="G107" s="65"/>
    </row>
    <row r="108" spans="1:7">
      <c r="A108" s="74"/>
      <c r="B108" s="65"/>
      <c r="C108" s="80"/>
      <c r="D108" s="83"/>
      <c r="E108" s="83"/>
      <c r="F108" s="65"/>
      <c r="G108" s="65"/>
    </row>
    <row r="109" spans="1:7">
      <c r="A109" s="74"/>
      <c r="B109" s="65"/>
      <c r="C109" s="80"/>
      <c r="D109" s="83"/>
      <c r="E109" s="83"/>
      <c r="F109" s="65"/>
      <c r="G109" s="65"/>
    </row>
    <row r="110" spans="1:7">
      <c r="A110" s="74"/>
      <c r="B110" s="65"/>
      <c r="C110" s="80"/>
      <c r="D110" s="83"/>
      <c r="E110" s="83"/>
      <c r="F110" s="65"/>
      <c r="G110" s="65"/>
    </row>
  </sheetData>
  <mergeCells count="12">
    <mergeCell ref="D109:E109"/>
    <mergeCell ref="D110:E110"/>
    <mergeCell ref="A12:G12"/>
    <mergeCell ref="B104:C104"/>
    <mergeCell ref="D106:E106"/>
    <mergeCell ref="D107:E107"/>
    <mergeCell ref="D108:E108"/>
    <mergeCell ref="A6:G6"/>
    <mergeCell ref="A7:G7"/>
    <mergeCell ref="A8:G8"/>
    <mergeCell ref="A10:G10"/>
    <mergeCell ref="A11:G11"/>
  </mergeCells>
  <pageMargins left="0.196527777777778" right="0" top="0.15763888888888899" bottom="0" header="0.51180555555555496" footer="0.51180555555555496"/>
  <pageSetup paperSize="9" firstPageNumber="0" fitToHeight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LibreOffice/7.0.6.2$Linux_X86_64 LibreOffice_project/00$Build-2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Рабочий протокол 9-11кл. юноши</vt:lpstr>
      <vt:lpstr>Итоговый протокол 9-11кл. юноши</vt:lpstr>
      <vt:lpstr>'Итоговый протокол 9-11кл. юноши'!_ФильтрБазыДанных</vt:lpstr>
      <vt:lpstr>'Итоговый протокол 9-11кл. юноши'!Область_печати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Secret</cp:lastModifiedBy>
  <cp:revision>1</cp:revision>
  <dcterms:created xsi:type="dcterms:W3CDTF">2006-09-16T00:00:00Z</dcterms:created>
  <dcterms:modified xsi:type="dcterms:W3CDTF">2023-11-13T06:58:39Z</dcterms:modified>
  <dc:language>ru-RU</dc:language>
</cp:coreProperties>
</file>